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showObjects="none" codeName="ЭтаКнига"/>
  <mc:AlternateContent xmlns:mc="http://schemas.openxmlformats.org/markup-compatibility/2006">
    <mc:Choice Requires="x15">
      <x15ac:absPath xmlns:x15ac="http://schemas.microsoft.com/office/spreadsheetml/2010/11/ac" url="Z:\03-БЎЛИМ (ОАВ)\_КУНЛИК МАЪЛУМОТ_\Saidolim\"/>
    </mc:Choice>
  </mc:AlternateContent>
  <xr:revisionPtr revIDLastSave="0" documentId="13_ncr:1_{35BEB592-45F2-4785-A86A-05320EF47699}" xr6:coauthVersionLast="40" xr6:coauthVersionMax="40" xr10:uidLastSave="{00000000-0000-0000-0000-000000000000}"/>
  <bookViews>
    <workbookView xWindow="0" yWindow="0" windowWidth="28800" windowHeight="12225" tabRatio="958" xr2:uid="{00000000-000D-0000-FFFF-FFFF00000000}"/>
  </bookViews>
  <sheets>
    <sheet name="Йиғма" sheetId="173" r:id="rId1"/>
    <sheet name="Ер-1Б" sheetId="175" state="hidden" r:id="rId2"/>
    <sheet name="Ер-1.1Б" sheetId="176" state="hidden" r:id="rId3"/>
  </sheets>
  <definedNames>
    <definedName name="апапа" localSheetId="2">#REF!</definedName>
    <definedName name="апапа" localSheetId="1">#REF!</definedName>
    <definedName name="апапа" localSheetId="0">#REF!</definedName>
    <definedName name="апапа">#REF!</definedName>
    <definedName name="вв" localSheetId="2">#REF!</definedName>
    <definedName name="вв" localSheetId="1">#REF!</definedName>
    <definedName name="вв" localSheetId="0">#REF!</definedName>
    <definedName name="вв">#REF!</definedName>
    <definedName name="вввв" localSheetId="2">#REF!</definedName>
    <definedName name="вввв" localSheetId="1">#REF!</definedName>
    <definedName name="вввв" localSheetId="0">#REF!</definedName>
    <definedName name="вввв">#REF!</definedName>
    <definedName name="джд" localSheetId="2">#REF!</definedName>
    <definedName name="джд" localSheetId="1">#REF!</definedName>
    <definedName name="джд" localSheetId="0">#REF!</definedName>
    <definedName name="джд">#REF!</definedName>
    <definedName name="ит" localSheetId="2">#REF!</definedName>
    <definedName name="ит" localSheetId="1">#REF!</definedName>
    <definedName name="ит" localSheetId="0">#REF!</definedName>
    <definedName name="ит">#REF!</definedName>
    <definedName name="Йиллик_назорат_хисоботи" localSheetId="2">#REF!</definedName>
    <definedName name="Йиллик_назорат_хисоботи" localSheetId="1">#REF!</definedName>
    <definedName name="Йиллик_назорат_хисоботи" localSheetId="0">#REF!</definedName>
    <definedName name="Йиллик_назорат_хисоботи">#REF!</definedName>
    <definedName name="_xlnm.Print_Area" localSheetId="2">'Ер-1.1Б'!$A$1:$W$24</definedName>
    <definedName name="_xlnm.Print_Area" localSheetId="1">'Ер-1Б'!$A$1:$AA$24</definedName>
    <definedName name="_xlnm.Print_Area" localSheetId="0">Йиғма!$A$1:$L$22</definedName>
    <definedName name="оо" localSheetId="2">#REF!</definedName>
    <definedName name="оо" localSheetId="1">#REF!</definedName>
    <definedName name="оо" localSheetId="0">#REF!</definedName>
    <definedName name="оо">#REF!</definedName>
    <definedName name="пр" localSheetId="2">#REF!</definedName>
    <definedName name="пр" localSheetId="1">#REF!</definedName>
    <definedName name="пр" localSheetId="0">#REF!</definedName>
    <definedName name="пр">#REF!</definedName>
    <definedName name="рр" localSheetId="2">#REF!</definedName>
    <definedName name="рр" localSheetId="1">#REF!</definedName>
    <definedName name="рр" localSheetId="0">#REF!</definedName>
    <definedName name="рр">#REF!</definedName>
    <definedName name="тон" localSheetId="2">#REF!</definedName>
    <definedName name="тон" localSheetId="1">#REF!</definedName>
    <definedName name="тон" localSheetId="0">#REF!</definedName>
    <definedName name="тон">#REF!</definedName>
    <definedName name="хат" localSheetId="2">#REF!</definedName>
    <definedName name="хат" localSheetId="1">#REF!</definedName>
    <definedName name="хат" localSheetId="0">#REF!</definedName>
    <definedName name="хат">#REF!</definedName>
    <definedName name="Чикирчи_ангарик" localSheetId="2">#REF!</definedName>
    <definedName name="Чикирчи_ангарик" localSheetId="1">#REF!</definedName>
    <definedName name="Чикирчи_ангарик" localSheetId="0">#REF!</definedName>
    <definedName name="Чикирчи_ангарик">#REF!</definedName>
    <definedName name="чсммсчм" localSheetId="2">#REF!</definedName>
    <definedName name="чсммсчм" localSheetId="1">#REF!</definedName>
    <definedName name="чсммсчм" localSheetId="0">#REF!</definedName>
    <definedName name="чсммсчм">#REF!</definedName>
  </definedNames>
  <calcPr calcId="191029"/>
</workbook>
</file>

<file path=xl/calcChain.xml><?xml version="1.0" encoding="utf-8"?>
<calcChain xmlns="http://schemas.openxmlformats.org/spreadsheetml/2006/main">
  <c r="G22" i="173" l="1"/>
  <c r="L22" i="173" l="1"/>
  <c r="K22" i="173"/>
  <c r="J22" i="173"/>
  <c r="H22" i="173"/>
  <c r="F22" i="173"/>
  <c r="E22" i="173"/>
  <c r="D22" i="173"/>
  <c r="C22" i="173"/>
  <c r="I22" i="173" l="1"/>
  <c r="D23" i="175" l="1"/>
  <c r="C23" i="175" s="1"/>
  <c r="D22" i="175"/>
  <c r="C22" i="175" s="1"/>
  <c r="D21" i="175"/>
  <c r="C21" i="175" s="1"/>
  <c r="D20" i="175"/>
  <c r="C20" i="175" s="1"/>
  <c r="D19" i="175"/>
  <c r="C19" i="175" s="1"/>
  <c r="D18" i="175"/>
  <c r="C18" i="175" s="1"/>
  <c r="D17" i="175"/>
  <c r="C17" i="175" s="1"/>
  <c r="D16" i="175"/>
  <c r="C16" i="175" s="1"/>
  <c r="D15" i="175"/>
  <c r="C15" i="175" s="1"/>
  <c r="AC19" i="175" l="1"/>
  <c r="W24" i="176"/>
  <c r="V24" i="176"/>
  <c r="U24" i="176"/>
  <c r="T24" i="176"/>
  <c r="S24" i="176"/>
  <c r="Q24" i="176"/>
  <c r="P24" i="176"/>
  <c r="O24" i="176"/>
  <c r="R24" i="176" s="1"/>
  <c r="N24" i="176"/>
  <c r="M24" i="176"/>
  <c r="L24" i="176"/>
  <c r="K24" i="176"/>
  <c r="J24" i="176"/>
  <c r="F24" i="176"/>
  <c r="E24" i="176"/>
  <c r="D24" i="176"/>
  <c r="Z23" i="176"/>
  <c r="Y23" i="176"/>
  <c r="R23" i="176"/>
  <c r="G23" i="176"/>
  <c r="H23" i="176" s="1"/>
  <c r="I23" i="176" s="1"/>
  <c r="C23" i="176"/>
  <c r="Z22" i="176"/>
  <c r="Y22" i="176"/>
  <c r="R22" i="176"/>
  <c r="H22" i="176"/>
  <c r="I22" i="176" s="1"/>
  <c r="G22" i="176"/>
  <c r="C22" i="176"/>
  <c r="Z21" i="176"/>
  <c r="Y21" i="176"/>
  <c r="R21" i="176"/>
  <c r="G21" i="176"/>
  <c r="H21" i="176" s="1"/>
  <c r="I21" i="176" s="1"/>
  <c r="C21" i="176"/>
  <c r="Z20" i="176"/>
  <c r="Y20" i="176"/>
  <c r="R20" i="176"/>
  <c r="H20" i="176"/>
  <c r="I20" i="176" s="1"/>
  <c r="G20" i="176"/>
  <c r="C20" i="176"/>
  <c r="Z19" i="176"/>
  <c r="Y19" i="176"/>
  <c r="R19" i="176"/>
  <c r="G19" i="176"/>
  <c r="H19" i="176" s="1"/>
  <c r="I19" i="176" s="1"/>
  <c r="C19" i="176"/>
  <c r="Z18" i="176"/>
  <c r="Y18" i="176"/>
  <c r="R18" i="176"/>
  <c r="H18" i="176"/>
  <c r="I18" i="176" s="1"/>
  <c r="G18" i="176"/>
  <c r="C18" i="176"/>
  <c r="Z17" i="176"/>
  <c r="Y17" i="176"/>
  <c r="R17" i="176"/>
  <c r="G17" i="176"/>
  <c r="H17" i="176" s="1"/>
  <c r="I17" i="176" s="1"/>
  <c r="C17" i="176"/>
  <c r="Z16" i="176"/>
  <c r="Y16" i="176"/>
  <c r="R16" i="176"/>
  <c r="G16" i="176"/>
  <c r="H16" i="176" s="1"/>
  <c r="I16" i="176" s="1"/>
  <c r="C16" i="176"/>
  <c r="Z15" i="176"/>
  <c r="Y15" i="176"/>
  <c r="R15" i="176"/>
  <c r="G15" i="176"/>
  <c r="H15" i="176" s="1"/>
  <c r="I15" i="176" s="1"/>
  <c r="C15" i="176"/>
  <c r="Z14" i="176"/>
  <c r="Y14" i="176"/>
  <c r="R14" i="176"/>
  <c r="G14" i="176"/>
  <c r="H14" i="176" s="1"/>
  <c r="I14" i="176" s="1"/>
  <c r="C14" i="176"/>
  <c r="Z13" i="176"/>
  <c r="Y13" i="176"/>
  <c r="R13" i="176"/>
  <c r="H13" i="176"/>
  <c r="I13" i="176" s="1"/>
  <c r="G13" i="176"/>
  <c r="C13" i="176"/>
  <c r="Z12" i="176"/>
  <c r="Y12" i="176"/>
  <c r="R12" i="176"/>
  <c r="H12" i="176"/>
  <c r="I12" i="176" s="1"/>
  <c r="G12" i="176"/>
  <c r="C12" i="176"/>
  <c r="Z11" i="176"/>
  <c r="Y11" i="176"/>
  <c r="R11" i="176"/>
  <c r="H11" i="176"/>
  <c r="I11" i="176" s="1"/>
  <c r="G11" i="176"/>
  <c r="C11" i="176"/>
  <c r="A11" i="176"/>
  <c r="A12" i="176" s="1"/>
  <c r="A13" i="176" s="1"/>
  <c r="A14" i="176" s="1"/>
  <c r="A15" i="176" s="1"/>
  <c r="A16" i="176" s="1"/>
  <c r="A17" i="176" s="1"/>
  <c r="A18" i="176" s="1"/>
  <c r="A19" i="176" s="1"/>
  <c r="A20" i="176" s="1"/>
  <c r="A21" i="176" s="1"/>
  <c r="A22" i="176" s="1"/>
  <c r="A23" i="176" s="1"/>
  <c r="Z10" i="176"/>
  <c r="Y10" i="176"/>
  <c r="R10" i="176"/>
  <c r="H10" i="176"/>
  <c r="I10" i="176" s="1"/>
  <c r="G10" i="176"/>
  <c r="G24" i="176" s="1"/>
  <c r="C10" i="176"/>
  <c r="D9" i="176"/>
  <c r="E9" i="176" s="1"/>
  <c r="F9" i="176" s="1"/>
  <c r="G9" i="176" s="1"/>
  <c r="H9" i="176" s="1"/>
  <c r="I9" i="176" s="1"/>
  <c r="J9" i="176" s="1"/>
  <c r="K9" i="176" s="1"/>
  <c r="L9" i="176" s="1"/>
  <c r="M9" i="176" s="1"/>
  <c r="N9" i="176" s="1"/>
  <c r="O9" i="176" s="1"/>
  <c r="P9" i="176" s="1"/>
  <c r="Q9" i="176" s="1"/>
  <c r="R9" i="176" s="1"/>
  <c r="S9" i="176" s="1"/>
  <c r="T9" i="176" s="1"/>
  <c r="U9" i="176" s="1"/>
  <c r="V9" i="176" s="1"/>
  <c r="W9" i="176" s="1"/>
  <c r="AA24" i="175"/>
  <c r="Z24" i="175"/>
  <c r="Y24" i="175"/>
  <c r="X24" i="175"/>
  <c r="W24" i="175"/>
  <c r="U24" i="175"/>
  <c r="T24" i="175"/>
  <c r="S24" i="175"/>
  <c r="R24" i="175"/>
  <c r="O24" i="175"/>
  <c r="N24" i="175"/>
  <c r="K24" i="175"/>
  <c r="J24" i="175"/>
  <c r="I24" i="175"/>
  <c r="H24" i="175"/>
  <c r="G24" i="175"/>
  <c r="F24" i="175"/>
  <c r="E24" i="175"/>
  <c r="AC23" i="175"/>
  <c r="V23" i="175"/>
  <c r="L23" i="175" s="1"/>
  <c r="M23" i="175" s="1"/>
  <c r="Q23" i="175"/>
  <c r="AC22" i="175"/>
  <c r="V22" i="175"/>
  <c r="L22" i="175" s="1"/>
  <c r="Q22" i="175"/>
  <c r="AC21" i="175"/>
  <c r="V21" i="175"/>
  <c r="Q21" i="175"/>
  <c r="AC20" i="175"/>
  <c r="V20" i="175"/>
  <c r="Q20" i="175"/>
  <c r="V19" i="175"/>
  <c r="Q19" i="175"/>
  <c r="AC18" i="175"/>
  <c r="V18" i="175"/>
  <c r="Q18" i="175"/>
  <c r="AC17" i="175"/>
  <c r="V17" i="175"/>
  <c r="Q17" i="175"/>
  <c r="AC16" i="175"/>
  <c r="V16" i="175"/>
  <c r="Q16" i="175"/>
  <c r="AC15" i="175"/>
  <c r="V15" i="175"/>
  <c r="Q15" i="175"/>
  <c r="AC14" i="175"/>
  <c r="V14" i="175"/>
  <c r="L14" i="175" s="1"/>
  <c r="Q14" i="175"/>
  <c r="D14" i="175"/>
  <c r="C14" i="175" s="1"/>
  <c r="AC13" i="175"/>
  <c r="V13" i="175"/>
  <c r="Q13" i="175"/>
  <c r="D13" i="175"/>
  <c r="C13" i="175" s="1"/>
  <c r="AC12" i="175"/>
  <c r="V12" i="175"/>
  <c r="Q12" i="175"/>
  <c r="D12" i="175"/>
  <c r="C12" i="175" s="1"/>
  <c r="A12" i="175"/>
  <c r="A13" i="175" s="1"/>
  <c r="A14" i="175" s="1"/>
  <c r="A15" i="175" s="1"/>
  <c r="A16" i="175" s="1"/>
  <c r="A17" i="175" s="1"/>
  <c r="A18" i="175" s="1"/>
  <c r="A19" i="175" s="1"/>
  <c r="A20" i="175" s="1"/>
  <c r="A21" i="175" s="1"/>
  <c r="A22" i="175" s="1"/>
  <c r="A23" i="175" s="1"/>
  <c r="AC11" i="175"/>
  <c r="V11" i="175"/>
  <c r="Q11" i="175"/>
  <c r="D11" i="175"/>
  <c r="C11" i="175" s="1"/>
  <c r="A11" i="175"/>
  <c r="AC10" i="175"/>
  <c r="V10" i="175"/>
  <c r="Q10" i="175"/>
  <c r="L10" i="175" s="1"/>
  <c r="D10" i="175"/>
  <c r="C10" i="175" s="1"/>
  <c r="D9" i="175"/>
  <c r="E9" i="175" s="1"/>
  <c r="F9" i="175" s="1"/>
  <c r="G9" i="175" s="1"/>
  <c r="H9" i="175" s="1"/>
  <c r="I9" i="175" s="1"/>
  <c r="J9" i="175" s="1"/>
  <c r="K9" i="175" s="1"/>
  <c r="L9" i="175" s="1"/>
  <c r="M9" i="175" s="1"/>
  <c r="N9" i="175" s="1"/>
  <c r="O9" i="175" s="1"/>
  <c r="P9" i="175" s="1"/>
  <c r="Q9" i="175" s="1"/>
  <c r="R9" i="175" s="1"/>
  <c r="S9" i="175" s="1"/>
  <c r="T9" i="175" s="1"/>
  <c r="U9" i="175" s="1"/>
  <c r="V9" i="175" s="1"/>
  <c r="W9" i="175" s="1"/>
  <c r="X9" i="175" s="1"/>
  <c r="Y9" i="175" s="1"/>
  <c r="Z9" i="175" s="1"/>
  <c r="AA9" i="175" s="1"/>
  <c r="C24" i="176" l="1"/>
  <c r="L11" i="175"/>
  <c r="M11" i="175" s="1"/>
  <c r="L15" i="175"/>
  <c r="L16" i="175"/>
  <c r="L17" i="175"/>
  <c r="M17" i="175" s="1"/>
  <c r="L18" i="175"/>
  <c r="M18" i="175" s="1"/>
  <c r="H24" i="176"/>
  <c r="I24" i="176" s="1"/>
  <c r="P24" i="175"/>
  <c r="V24" i="175"/>
  <c r="L12" i="175"/>
  <c r="L13" i="175"/>
  <c r="L19" i="175"/>
  <c r="M19" i="175" s="1"/>
  <c r="L20" i="175"/>
  <c r="L21" i="175"/>
  <c r="M21" i="175" s="1"/>
  <c r="M15" i="175"/>
  <c r="Q24" i="175"/>
  <c r="M22" i="175"/>
  <c r="M13" i="175"/>
  <c r="M16" i="175"/>
  <c r="M12" i="175"/>
  <c r="M14" i="175"/>
  <c r="C24" i="175"/>
  <c r="D24" i="175"/>
  <c r="M10" i="175"/>
  <c r="L24" i="175" l="1"/>
  <c r="M24" i="175" s="1"/>
  <c r="M20" i="175"/>
</calcChain>
</file>

<file path=xl/sharedStrings.xml><?xml version="1.0" encoding="utf-8"?>
<sst xmlns="http://schemas.openxmlformats.org/spreadsheetml/2006/main" count="140" uniqueCount="94">
  <si>
    <t>А</t>
  </si>
  <si>
    <t>ЖАМИ</t>
  </si>
  <si>
    <t>Жисмоний шахслар</t>
  </si>
  <si>
    <t>Текширишлар сони</t>
  </si>
  <si>
    <t>Аниқланган жами қонунбузилишлар сони</t>
  </si>
  <si>
    <t>ПРОКУРАТУРАГА</t>
  </si>
  <si>
    <t>СУДЛАРГА</t>
  </si>
  <si>
    <t>Т/р</t>
  </si>
  <si>
    <t>шундан</t>
  </si>
  <si>
    <t>Тақдимномага асосан интизомий жавобгарликка тортилган шахслар сони</t>
  </si>
  <si>
    <t>БОШҚА ОРГАНЛАРГА</t>
  </si>
  <si>
    <t>Ваколат доирасида кўриб чиқилган маъмурий ишлар</t>
  </si>
  <si>
    <t>Қонуний қарор қабул қилиш учун ҳуқуқни муҳофаза қилувчи органларга юборилган материаллар</t>
  </si>
  <si>
    <t>Б</t>
  </si>
  <si>
    <t>Ўтказилган жами назорат тадбирлари (текшириш) ва мониторинглар сони</t>
  </si>
  <si>
    <t>Рад этилган материаллар сони</t>
  </si>
  <si>
    <t xml:space="preserve"> Хабардор қилиш тартибида</t>
  </si>
  <si>
    <t>Давлат бошқарув  идораларида</t>
  </si>
  <si>
    <t>Тадбиркорларнинг мурожаатига асосан</t>
  </si>
  <si>
    <t>Жисмоний шахслар фаолияти бўйича</t>
  </si>
  <si>
    <t>Огоҳномалар сони</t>
  </si>
  <si>
    <t>Ёзма кўрсатмалар сони</t>
  </si>
  <si>
    <t>Тақдимномалар  сони</t>
  </si>
  <si>
    <t>Ундирилган жарима суммаси</t>
  </si>
  <si>
    <t>Расмийлаштирилган маъмурий баённомалар сони</t>
  </si>
  <si>
    <t>Мониторинглар сони</t>
  </si>
  <si>
    <t>Ваколат доирасида кўриб чиқилган маъмурий ишлар бўйича қабул қилинган қарорлар сони</t>
  </si>
  <si>
    <t>Шу жумладан, ҳисобот давридаги текширишлар сони</t>
  </si>
  <si>
    <t>Шу жумладан, ҳисобот давридаги мониторинглар сони</t>
  </si>
  <si>
    <t>Шу жумладан, ҳисобот давридаги қонунбузилишлар сони</t>
  </si>
  <si>
    <t>Ҳуқуқи тикланган шахслар</t>
  </si>
  <si>
    <t>Жами таъсир чоралар сони</t>
  </si>
  <si>
    <t>Юридик шахслар</t>
  </si>
  <si>
    <t>Ундирилмасдан турган  жарима суммаси</t>
  </si>
  <si>
    <t xml:space="preserve">МЖтК нинг 332-1 моддасига асосан </t>
  </si>
  <si>
    <t>Мажбурий ижрога юборилган жарима</t>
  </si>
  <si>
    <t>Кўриб чиқилган материаллар сони</t>
  </si>
  <si>
    <t xml:space="preserve">Жиноий иш қўзғатилган ишлар сони </t>
  </si>
  <si>
    <t>100 % лик ундирилган жарима суммаси</t>
  </si>
  <si>
    <t>Тугатилган</t>
  </si>
  <si>
    <t>Қайтарилган</t>
  </si>
  <si>
    <t>Кўрилган чоралар</t>
  </si>
  <si>
    <t>МЖтК нинг 330 моддасига кўра 3 ойлик муддати ўтказилган жарима суммаси қолдиғи</t>
  </si>
  <si>
    <t>Кўрилган  чоралар</t>
  </si>
  <si>
    <t>Маъмурий ишлар бўйича қабул қилинган қарорлар сони</t>
  </si>
  <si>
    <t>Сони</t>
  </si>
  <si>
    <t>ихтиёрий равишда тўлангани</t>
  </si>
  <si>
    <t>иқтисодий судга ўтказилгани</t>
  </si>
  <si>
    <t xml:space="preserve">сони </t>
  </si>
  <si>
    <t>суммаси</t>
  </si>
  <si>
    <t>Судлар томонидан  (1-жадвал 20-устундан)</t>
  </si>
  <si>
    <t>Суммаси                                                       (Минг сумда)</t>
  </si>
  <si>
    <t>Жадвал-1б</t>
  </si>
  <si>
    <t>30 % лик соддалаштирилган тартиб асосида тўлашдан озод қилинган жарима суммаси                                   (минг сўм)</t>
  </si>
  <si>
    <t>Прокуратура томонидан                                                 (1-жадвал                                                      21-устундан)</t>
  </si>
  <si>
    <t>Қўлланилган молиявий санкциялар (минг сўмда)</t>
  </si>
  <si>
    <t>Ҳудудлар номи</t>
  </si>
  <si>
    <t>Андижон</t>
  </si>
  <si>
    <t>Жиззах</t>
  </si>
  <si>
    <t>Қашқадарё</t>
  </si>
  <si>
    <t>Навоий</t>
  </si>
  <si>
    <t>Наманган</t>
  </si>
  <si>
    <t>Самарқанд</t>
  </si>
  <si>
    <t>Сирдарё</t>
  </si>
  <si>
    <t>Сурхондарё</t>
  </si>
  <si>
    <t>Тошкент</t>
  </si>
  <si>
    <t>Фарғона</t>
  </si>
  <si>
    <t>Хоразм</t>
  </si>
  <si>
    <t>Жадвал-2б</t>
  </si>
  <si>
    <t>Қорақалпоғистон                                              Республикаси</t>
  </si>
  <si>
    <t>Қорақалпоғистон                                      Республикаси</t>
  </si>
  <si>
    <t>Судда колдик</t>
  </si>
  <si>
    <t>Прокуратура колдик</t>
  </si>
  <si>
    <t>Қўлланилган жарима суммаси                               (минг сўмда)</t>
  </si>
  <si>
    <t>Самарадорлик</t>
  </si>
  <si>
    <t>70 % лик ундирилган жарима суммаси                                  (минг сўм)</t>
  </si>
  <si>
    <t>Меъёрий ҳужжатлар ижросини назорат қилиш, сертификатлаш ва метрология соҳаси</t>
  </si>
  <si>
    <r>
      <t>Инспекция томонидан</t>
    </r>
    <r>
      <rPr>
        <b/>
        <u/>
        <sz val="30"/>
        <color theme="1"/>
        <rFont val="Times New Roman"/>
        <family val="1"/>
        <charset val="204"/>
      </rPr>
      <t xml:space="preserve"> жорий йилнинг ўтган даврида</t>
    </r>
    <r>
      <rPr>
        <b/>
        <sz val="30"/>
        <color theme="1"/>
        <rFont val="Times New Roman"/>
        <family val="1"/>
        <charset val="204"/>
      </rPr>
      <t xml:space="preserve"> амалга оширилган назорат тадбирлари тўғрисида йиғма 
МАЪЛУМОТ </t>
    </r>
  </si>
  <si>
    <r>
      <t xml:space="preserve">Инспекция томонидан </t>
    </r>
    <r>
      <rPr>
        <b/>
        <u/>
        <sz val="32"/>
        <color theme="1"/>
        <rFont val="Times New Roman"/>
        <family val="1"/>
        <charset val="204"/>
      </rPr>
      <t>жорий йилнинг ўтган даврида</t>
    </r>
    <r>
      <rPr>
        <b/>
        <sz val="32"/>
        <color theme="1"/>
        <rFont val="Times New Roman"/>
        <family val="1"/>
        <charset val="204"/>
      </rPr>
      <t xml:space="preserve"> давомида амалга оширилган назорат тадбирлари тўғрисида йиғма 
МАЪЛУМОТ </t>
    </r>
  </si>
  <si>
    <t>Инспекция марказий аппарати</t>
  </si>
  <si>
    <t>Бухоро</t>
  </si>
  <si>
    <t>01.08.2021й. ҳолатига</t>
  </si>
  <si>
    <t>01.08.2021й ҳолатига</t>
  </si>
  <si>
    <t>Аниқланган жами қонун-бузилишлар сони</t>
  </si>
  <si>
    <t>Расмийлаш-тирилган маъмурий баённомалар сони</t>
  </si>
  <si>
    <t>Тақдим-номалар  сони</t>
  </si>
  <si>
    <t>Судларга</t>
  </si>
  <si>
    <t>Прокура-турага</t>
  </si>
  <si>
    <t>Бошқа органларга</t>
  </si>
  <si>
    <r>
      <t xml:space="preserve">"Ўзагроинспекция" томонидан </t>
    </r>
    <r>
      <rPr>
        <b/>
        <u/>
        <sz val="38"/>
        <color theme="1"/>
        <rFont val="Times New Roman"/>
        <family val="1"/>
        <charset val="204"/>
      </rPr>
      <t>2023 йил январь-апрель ойларида</t>
    </r>
    <r>
      <rPr>
        <b/>
        <sz val="38"/>
        <color theme="1"/>
        <rFont val="Times New Roman"/>
        <family val="1"/>
        <charset val="204"/>
      </rPr>
      <t xml:space="preserve"> амалга оширилган назорат тадбирлари тўғрисида
МАЪЛУМОТ </t>
    </r>
  </si>
  <si>
    <t>мониторинг</t>
  </si>
  <si>
    <t>текшириш</t>
  </si>
  <si>
    <t>Сурҳондарё</t>
  </si>
  <si>
    <t>Ўтказилган текширишлар  сони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</si>
</sst>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186"/>
    </font>
    <font>
      <b/>
      <sz val="2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b/>
      <i/>
      <sz val="15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30"/>
      <color theme="1"/>
      <name val="Times New Roman"/>
      <family val="1"/>
      <charset val="204"/>
    </font>
    <font>
      <b/>
      <u/>
      <sz val="30"/>
      <color theme="1"/>
      <name val="Times New Roman"/>
      <family val="1"/>
      <charset val="204"/>
    </font>
    <font>
      <b/>
      <sz val="18"/>
      <color rgb="FF0070C0"/>
      <name val="Times New Roman"/>
      <family val="1"/>
      <charset val="204"/>
    </font>
    <font>
      <i/>
      <sz val="18"/>
      <color rgb="FFFF0000"/>
      <name val="Times New Roman"/>
      <family val="1"/>
      <charset val="204"/>
    </font>
    <font>
      <i/>
      <sz val="18"/>
      <color rgb="FF0070C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rgb="FF0070C0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2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sz val="30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b/>
      <u/>
      <sz val="32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i/>
      <sz val="24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38"/>
      <color theme="1"/>
      <name val="Times New Roman"/>
      <family val="1"/>
      <charset val="204"/>
    </font>
    <font>
      <b/>
      <u/>
      <sz val="38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47">
    <xf numFmtId="0" fontId="0" fillId="0" borderId="0" xfId="0"/>
    <xf numFmtId="0" fontId="2" fillId="0" borderId="0" xfId="2" applyFo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/>
    <xf numFmtId="1" fontId="8" fillId="0" borderId="0" xfId="0" applyNumberFormat="1" applyFont="1" applyAlignment="1" applyProtection="1"/>
    <xf numFmtId="0" fontId="7" fillId="0" borderId="0" xfId="2" applyFont="1" applyProtection="1"/>
    <xf numFmtId="0" fontId="7" fillId="0" borderId="0" xfId="0" applyFont="1" applyProtection="1"/>
    <xf numFmtId="0" fontId="12" fillId="0" borderId="0" xfId="0" applyFont="1" applyAlignment="1" applyProtection="1">
      <alignment horizontal="center"/>
    </xf>
    <xf numFmtId="0" fontId="12" fillId="0" borderId="0" xfId="0" applyFont="1" applyProtection="1"/>
    <xf numFmtId="1" fontId="12" fillId="0" borderId="0" xfId="0" applyNumberFormat="1" applyFont="1" applyProtection="1"/>
    <xf numFmtId="0" fontId="5" fillId="3" borderId="27" xfId="2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vertical="center"/>
    </xf>
    <xf numFmtId="0" fontId="15" fillId="3" borderId="27" xfId="2" applyFont="1" applyFill="1" applyBorder="1" applyAlignment="1" applyProtection="1">
      <alignment horizontal="center" vertical="center" wrapText="1"/>
    </xf>
    <xf numFmtId="0" fontId="15" fillId="3" borderId="28" xfId="2" applyFont="1" applyFill="1" applyBorder="1" applyAlignment="1" applyProtection="1">
      <alignment horizontal="center" vertical="center"/>
    </xf>
    <xf numFmtId="0" fontId="11" fillId="4" borderId="28" xfId="0" applyFont="1" applyFill="1" applyBorder="1" applyAlignment="1" applyProtection="1">
      <alignment horizontal="center" vertical="center" wrapText="1"/>
    </xf>
    <xf numFmtId="0" fontId="11" fillId="4" borderId="27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8" fillId="4" borderId="27" xfId="0" applyFont="1" applyFill="1" applyBorder="1" applyAlignment="1" applyProtection="1">
      <alignment horizontal="center" vertical="center" wrapText="1"/>
    </xf>
    <xf numFmtId="1" fontId="11" fillId="2" borderId="24" xfId="0" applyNumberFormat="1" applyFont="1" applyFill="1" applyBorder="1" applyAlignment="1" applyProtection="1">
      <alignment horizontal="center" vertical="center" wrapText="1"/>
    </xf>
    <xf numFmtId="0" fontId="11" fillId="2" borderId="24" xfId="2" applyFont="1" applyFill="1" applyBorder="1" applyAlignment="1" applyProtection="1">
      <alignment horizontal="center" vertical="center" wrapText="1"/>
    </xf>
    <xf numFmtId="164" fontId="11" fillId="4" borderId="27" xfId="5" applyNumberFormat="1" applyFont="1" applyFill="1" applyBorder="1" applyAlignment="1" applyProtection="1">
      <alignment horizontal="center" vertical="center" wrapText="1"/>
    </xf>
    <xf numFmtId="0" fontId="9" fillId="4" borderId="28" xfId="2" applyFont="1" applyFill="1" applyBorder="1" applyAlignment="1" applyProtection="1">
      <alignment horizontal="center" vertical="center"/>
    </xf>
    <xf numFmtId="0" fontId="9" fillId="4" borderId="27" xfId="2" applyFont="1" applyFill="1" applyBorder="1" applyAlignment="1" applyProtection="1">
      <alignment horizontal="center" vertical="center" wrapText="1"/>
    </xf>
    <xf numFmtId="1" fontId="9" fillId="4" borderId="27" xfId="2" applyNumberFormat="1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/>
    </xf>
    <xf numFmtId="0" fontId="11" fillId="2" borderId="0" xfId="2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textRotation="90" wrapText="1"/>
    </xf>
    <xf numFmtId="1" fontId="9" fillId="4" borderId="0" xfId="2" applyNumberFormat="1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7" fillId="0" borderId="1" xfId="2" applyFont="1" applyBorder="1" applyProtection="1"/>
    <xf numFmtId="0" fontId="7" fillId="0" borderId="1" xfId="0" applyFont="1" applyBorder="1" applyProtection="1"/>
    <xf numFmtId="0" fontId="14" fillId="0" borderId="1" xfId="0" applyFont="1" applyBorder="1" applyAlignment="1" applyProtection="1">
      <alignment horizontal="center" vertical="center"/>
    </xf>
    <xf numFmtId="0" fontId="10" fillId="2" borderId="0" xfId="2" applyFont="1" applyFill="1" applyBorder="1" applyAlignment="1" applyProtection="1">
      <alignment horizontal="center" vertical="center" wrapText="1"/>
    </xf>
    <xf numFmtId="0" fontId="10" fillId="2" borderId="0" xfId="2" applyFont="1" applyFill="1" applyBorder="1" applyAlignment="1" applyProtection="1">
      <alignment horizontal="center" vertical="center" textRotation="90" wrapText="1"/>
    </xf>
    <xf numFmtId="0" fontId="5" fillId="3" borderId="0" xfId="2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164" fontId="11" fillId="0" borderId="5" xfId="5" applyNumberFormat="1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7" fillId="0" borderId="1" xfId="0" applyFont="1" applyFill="1" applyBorder="1" applyAlignment="1" applyProtection="1">
      <alignment horizontal="left" vertical="center" wrapText="1"/>
    </xf>
    <xf numFmtId="0" fontId="26" fillId="0" borderId="5" xfId="0" applyFont="1" applyFill="1" applyBorder="1" applyAlignment="1" applyProtection="1">
      <alignment horizontal="left" vertical="center" wrapText="1"/>
    </xf>
    <xf numFmtId="0" fontId="26" fillId="0" borderId="1" xfId="0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1" fillId="4" borderId="40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1" fillId="4" borderId="29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11" fillId="4" borderId="37" xfId="0" applyFont="1" applyFill="1" applyBorder="1" applyAlignment="1" applyProtection="1">
      <alignment horizontal="center" vertical="center" wrapText="1"/>
    </xf>
    <xf numFmtId="164" fontId="11" fillId="4" borderId="40" xfId="5" applyNumberFormat="1" applyFont="1" applyFill="1" applyBorder="1" applyAlignment="1" applyProtection="1">
      <alignment horizontal="center" vertical="center" wrapText="1"/>
    </xf>
    <xf numFmtId="164" fontId="11" fillId="4" borderId="37" xfId="5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/>
    </xf>
    <xf numFmtId="0" fontId="25" fillId="0" borderId="5" xfId="0" applyFont="1" applyFill="1" applyBorder="1" applyAlignment="1" applyProtection="1">
      <alignment horizontal="center" vertical="center" wrapText="1"/>
    </xf>
    <xf numFmtId="164" fontId="11" fillId="0" borderId="11" xfId="5" applyNumberFormat="1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0" fontId="26" fillId="0" borderId="0" xfId="0" applyFont="1" applyFill="1" applyAlignment="1" applyProtection="1">
      <alignment horizontal="center" vertical="center"/>
    </xf>
    <xf numFmtId="164" fontId="11" fillId="0" borderId="1" xfId="5" applyNumberFormat="1" applyFont="1" applyFill="1" applyBorder="1" applyAlignment="1" applyProtection="1">
      <alignment horizontal="center" vertical="center" wrapText="1"/>
    </xf>
    <xf numFmtId="164" fontId="11" fillId="0" borderId="4" xfId="5" applyNumberFormat="1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7" fillId="0" borderId="0" xfId="0" applyFont="1" applyFill="1" applyProtection="1"/>
    <xf numFmtId="164" fontId="30" fillId="4" borderId="45" xfId="5" applyNumberFormat="1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 wrapText="1"/>
    </xf>
    <xf numFmtId="1" fontId="30" fillId="5" borderId="51" xfId="0" applyNumberFormat="1" applyFont="1" applyFill="1" applyBorder="1" applyAlignment="1" applyProtection="1">
      <alignment horizontal="center" vertical="center" wrapText="1"/>
    </xf>
    <xf numFmtId="164" fontId="11" fillId="5" borderId="5" xfId="5" applyNumberFormat="1" applyFont="1" applyFill="1" applyBorder="1" applyAlignment="1" applyProtection="1">
      <alignment horizontal="center" vertical="center" wrapText="1"/>
    </xf>
    <xf numFmtId="164" fontId="11" fillId="5" borderId="10" xfId="5" applyNumberFormat="1" applyFont="1" applyFill="1" applyBorder="1" applyAlignment="1" applyProtection="1">
      <alignment horizontal="center" vertical="center" wrapText="1"/>
    </xf>
    <xf numFmtId="164" fontId="30" fillId="5" borderId="51" xfId="5" applyNumberFormat="1" applyFont="1" applyFill="1" applyBorder="1" applyAlignment="1" applyProtection="1">
      <alignment horizontal="center" vertical="center" wrapText="1"/>
    </xf>
    <xf numFmtId="164" fontId="11" fillId="5" borderId="1" xfId="5" applyNumberFormat="1" applyFont="1" applyFill="1" applyBorder="1" applyAlignment="1" applyProtection="1">
      <alignment horizontal="center" vertical="center" wrapText="1"/>
    </xf>
    <xf numFmtId="164" fontId="11" fillId="5" borderId="3" xfId="5" applyNumberFormat="1" applyFont="1" applyFill="1" applyBorder="1" applyAlignment="1" applyProtection="1">
      <alignment horizontal="center" vertical="center" wrapText="1"/>
    </xf>
    <xf numFmtId="165" fontId="31" fillId="4" borderId="45" xfId="5" applyNumberFormat="1" applyFont="1" applyFill="1" applyBorder="1" applyAlignment="1" applyProtection="1">
      <alignment horizontal="center" vertical="center" wrapText="1"/>
    </xf>
    <xf numFmtId="165" fontId="31" fillId="5" borderId="51" xfId="5" applyNumberFormat="1" applyFont="1" applyFill="1" applyBorder="1" applyAlignment="1" applyProtection="1">
      <alignment horizontal="center" vertical="center" wrapText="1"/>
    </xf>
    <xf numFmtId="1" fontId="30" fillId="5" borderId="56" xfId="0" applyNumberFormat="1" applyFont="1" applyFill="1" applyBorder="1" applyAlignment="1" applyProtection="1">
      <alignment horizontal="center" vertical="center" wrapText="1"/>
    </xf>
    <xf numFmtId="1" fontId="30" fillId="4" borderId="45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/>
    </xf>
    <xf numFmtId="1" fontId="30" fillId="5" borderId="49" xfId="0" applyNumberFormat="1" applyFont="1" applyFill="1" applyBorder="1" applyAlignment="1" applyProtection="1">
      <alignment horizontal="center" vertical="center" wrapText="1"/>
    </xf>
    <xf numFmtId="0" fontId="41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/>
    </xf>
    <xf numFmtId="165" fontId="16" fillId="0" borderId="0" xfId="0" applyNumberFormat="1" applyFont="1" applyAlignment="1" applyProtection="1">
      <alignment horizontal="center" vertical="center"/>
    </xf>
    <xf numFmtId="0" fontId="26" fillId="0" borderId="0" xfId="0" applyFont="1" applyProtection="1"/>
    <xf numFmtId="0" fontId="26" fillId="0" borderId="0" xfId="0" applyFont="1" applyAlignment="1" applyProtection="1"/>
    <xf numFmtId="0" fontId="26" fillId="0" borderId="0" xfId="2" applyFont="1" applyProtection="1"/>
    <xf numFmtId="0" fontId="9" fillId="0" borderId="0" xfId="0" applyFont="1" applyAlignment="1" applyProtection="1">
      <alignment horizontal="center" vertical="center"/>
    </xf>
    <xf numFmtId="0" fontId="44" fillId="0" borderId="22" xfId="0" applyFont="1" applyFill="1" applyBorder="1" applyAlignment="1" applyProtection="1">
      <alignment horizontal="center" vertical="center" wrapText="1"/>
    </xf>
    <xf numFmtId="0" fontId="44" fillId="0" borderId="5" xfId="0" applyFont="1" applyFill="1" applyBorder="1" applyAlignment="1" applyProtection="1">
      <alignment horizontal="left" vertical="center" wrapText="1" indent="1"/>
    </xf>
    <xf numFmtId="0" fontId="44" fillId="0" borderId="5" xfId="0" applyFont="1" applyFill="1" applyBorder="1" applyAlignment="1" applyProtection="1">
      <alignment horizontal="center" vertical="center" wrapText="1"/>
    </xf>
    <xf numFmtId="0" fontId="44" fillId="0" borderId="23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0" fontId="44" fillId="0" borderId="1" xfId="0" applyFont="1" applyFill="1" applyBorder="1" applyAlignment="1" applyProtection="1">
      <alignment horizontal="left" vertical="center" wrapText="1" indent="1"/>
    </xf>
    <xf numFmtId="0" fontId="44" fillId="0" borderId="1" xfId="0" applyFont="1" applyFill="1" applyBorder="1" applyAlignment="1" applyProtection="1">
      <alignment horizontal="center" vertical="center" wrapText="1"/>
    </xf>
    <xf numFmtId="0" fontId="44" fillId="0" borderId="15" xfId="0" applyFont="1" applyFill="1" applyBorder="1" applyAlignment="1" applyProtection="1">
      <alignment horizontal="center" vertical="center" wrapText="1"/>
    </xf>
    <xf numFmtId="0" fontId="32" fillId="0" borderId="28" xfId="0" applyFont="1" applyFill="1" applyBorder="1" applyAlignment="1" applyProtection="1">
      <alignment horizontal="center" vertical="center" wrapText="1"/>
    </xf>
    <xf numFmtId="0" fontId="32" fillId="0" borderId="27" xfId="0" applyFont="1" applyFill="1" applyBorder="1" applyAlignment="1" applyProtection="1">
      <alignment horizontal="center" vertical="center" wrapText="1"/>
    </xf>
    <xf numFmtId="3" fontId="32" fillId="0" borderId="27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0" fontId="32" fillId="0" borderId="0" xfId="0" applyFont="1" applyFill="1" applyBorder="1" applyAlignment="1" applyProtection="1">
      <alignment horizontal="center" vertical="center" wrapText="1"/>
    </xf>
    <xf numFmtId="3" fontId="32" fillId="0" borderId="0" xfId="0" applyNumberFormat="1" applyFont="1" applyFill="1" applyBorder="1" applyAlignment="1" applyProtection="1">
      <alignment horizontal="center" vertical="center" wrapText="1"/>
    </xf>
    <xf numFmtId="0" fontId="19" fillId="2" borderId="38" xfId="2" applyFont="1" applyFill="1" applyBorder="1" applyAlignment="1" applyProtection="1">
      <alignment horizontal="center" vertical="center" wrapText="1"/>
    </xf>
    <xf numFmtId="0" fontId="19" fillId="2" borderId="59" xfId="2" applyFont="1" applyFill="1" applyBorder="1" applyAlignment="1" applyProtection="1">
      <alignment horizontal="center" vertical="center" wrapText="1"/>
    </xf>
    <xf numFmtId="0" fontId="19" fillId="2" borderId="60" xfId="2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 applyProtection="1">
      <alignment horizontal="center" vertical="center" wrapText="1"/>
    </xf>
    <xf numFmtId="0" fontId="19" fillId="2" borderId="24" xfId="0" applyFont="1" applyFill="1" applyBorder="1" applyAlignment="1" applyProtection="1">
      <alignment horizontal="center" vertical="center" wrapText="1"/>
    </xf>
    <xf numFmtId="0" fontId="19" fillId="2" borderId="1" xfId="2" applyFont="1" applyFill="1" applyBorder="1" applyAlignment="1" applyProtection="1">
      <alignment horizontal="center" vertical="center" wrapText="1"/>
    </xf>
    <xf numFmtId="0" fontId="19" fillId="2" borderId="15" xfId="2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25" xfId="0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horizontal="center" vertical="center" wrapText="1"/>
    </xf>
    <xf numFmtId="0" fontId="42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14" fillId="2" borderId="58" xfId="2" applyFont="1" applyFill="1" applyBorder="1" applyAlignment="1" applyProtection="1">
      <alignment horizontal="center" vertical="center"/>
    </xf>
    <xf numFmtId="0" fontId="14" fillId="2" borderId="14" xfId="2" applyFont="1" applyFill="1" applyBorder="1" applyAlignment="1" applyProtection="1">
      <alignment horizontal="center" vertical="center"/>
    </xf>
    <xf numFmtId="0" fontId="14" fillId="2" borderId="44" xfId="2" applyFont="1" applyFill="1" applyBorder="1" applyAlignment="1" applyProtection="1">
      <alignment horizontal="center" vertical="center"/>
    </xf>
    <xf numFmtId="0" fontId="14" fillId="2" borderId="18" xfId="2" applyFont="1" applyFill="1" applyBorder="1" applyAlignment="1" applyProtection="1">
      <alignment horizontal="center" vertical="center" wrapText="1"/>
    </xf>
    <xf numFmtId="0" fontId="14" fillId="2" borderId="1" xfId="2" applyFont="1" applyFill="1" applyBorder="1" applyAlignment="1" applyProtection="1">
      <alignment horizontal="center" vertical="center" wrapText="1"/>
    </xf>
    <xf numFmtId="0" fontId="14" fillId="2" borderId="24" xfId="2" applyFont="1" applyFill="1" applyBorder="1" applyAlignment="1" applyProtection="1">
      <alignment horizontal="center" vertical="center" wrapText="1"/>
    </xf>
    <xf numFmtId="0" fontId="19" fillId="2" borderId="18" xfId="2" applyFont="1" applyFill="1" applyBorder="1" applyAlignment="1" applyProtection="1">
      <alignment horizontal="center" vertical="center" wrapText="1"/>
    </xf>
    <xf numFmtId="0" fontId="19" fillId="2" borderId="24" xfId="2" applyFont="1" applyFill="1" applyBorder="1" applyAlignment="1" applyProtection="1">
      <alignment horizontal="center" vertical="center" wrapText="1"/>
    </xf>
    <xf numFmtId="0" fontId="38" fillId="0" borderId="0" xfId="0" applyFont="1" applyBorder="1" applyAlignment="1" applyProtection="1">
      <alignment horizontal="center" vertical="center"/>
    </xf>
    <xf numFmtId="0" fontId="10" fillId="2" borderId="14" xfId="2" applyFont="1" applyFill="1" applyBorder="1" applyAlignment="1" applyProtection="1">
      <alignment horizontal="center" vertical="center" textRotation="90" wrapText="1"/>
    </xf>
    <xf numFmtId="0" fontId="10" fillId="2" borderId="44" xfId="2" applyFont="1" applyFill="1" applyBorder="1" applyAlignment="1" applyProtection="1">
      <alignment horizontal="center" vertical="center" textRotation="90" wrapText="1"/>
    </xf>
    <xf numFmtId="0" fontId="10" fillId="2" borderId="15" xfId="2" applyFont="1" applyFill="1" applyBorder="1" applyAlignment="1" applyProtection="1">
      <alignment horizontal="center" vertical="center" textRotation="90" wrapText="1"/>
    </xf>
    <xf numFmtId="0" fontId="10" fillId="2" borderId="25" xfId="2" applyFont="1" applyFill="1" applyBorder="1" applyAlignment="1" applyProtection="1">
      <alignment horizontal="center" vertical="center" textRotation="90" wrapText="1"/>
    </xf>
    <xf numFmtId="0" fontId="18" fillId="2" borderId="1" xfId="2" applyFont="1" applyFill="1" applyBorder="1" applyAlignment="1" applyProtection="1">
      <alignment horizontal="center" vertical="center" textRotation="90" wrapText="1"/>
    </xf>
    <xf numFmtId="0" fontId="18" fillId="2" borderId="24" xfId="2" applyFont="1" applyFill="1" applyBorder="1" applyAlignment="1" applyProtection="1">
      <alignment horizontal="center" vertical="center" textRotation="90" wrapText="1"/>
    </xf>
    <xf numFmtId="0" fontId="10" fillId="2" borderId="1" xfId="2" applyFont="1" applyFill="1" applyBorder="1" applyAlignment="1" applyProtection="1">
      <alignment horizontal="center" vertical="center" textRotation="90" wrapText="1"/>
    </xf>
    <xf numFmtId="0" fontId="10" fillId="2" borderId="24" xfId="2" applyFont="1" applyFill="1" applyBorder="1" applyAlignment="1" applyProtection="1">
      <alignment horizontal="center" vertical="center" textRotation="90" wrapText="1"/>
    </xf>
    <xf numFmtId="0" fontId="13" fillId="2" borderId="7" xfId="0" applyFont="1" applyFill="1" applyBorder="1" applyAlignment="1" applyProtection="1">
      <alignment horizontal="center" vertical="center" textRotation="90" wrapText="1"/>
    </xf>
    <xf numFmtId="0" fontId="13" fillId="2" borderId="8" xfId="0" applyFont="1" applyFill="1" applyBorder="1" applyAlignment="1" applyProtection="1">
      <alignment horizontal="center" vertical="center" textRotation="90" wrapText="1"/>
    </xf>
    <xf numFmtId="0" fontId="13" fillId="2" borderId="26" xfId="0" applyFont="1" applyFill="1" applyBorder="1" applyAlignment="1" applyProtection="1">
      <alignment horizontal="center" vertical="center" textRotation="90" wrapText="1"/>
    </xf>
    <xf numFmtId="0" fontId="10" fillId="2" borderId="3" xfId="2" applyFont="1" applyFill="1" applyBorder="1" applyAlignment="1" applyProtection="1">
      <alignment horizontal="center" vertical="center" wrapText="1"/>
    </xf>
    <xf numFmtId="0" fontId="10" fillId="2" borderId="6" xfId="2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textRotation="90" wrapText="1"/>
    </xf>
    <xf numFmtId="0" fontId="10" fillId="2" borderId="24" xfId="0" applyFont="1" applyFill="1" applyBorder="1" applyAlignment="1" applyProtection="1">
      <alignment horizontal="center" vertical="center" textRotation="90" wrapText="1"/>
    </xf>
    <xf numFmtId="0" fontId="10" fillId="2" borderId="3" xfId="2" applyFont="1" applyFill="1" applyBorder="1" applyAlignment="1" applyProtection="1">
      <alignment horizontal="center" vertical="center" textRotation="90" wrapText="1"/>
    </xf>
    <xf numFmtId="0" fontId="10" fillId="2" borderId="39" xfId="2" applyFont="1" applyFill="1" applyBorder="1" applyAlignment="1" applyProtection="1">
      <alignment horizontal="center" vertical="center" textRotation="90" wrapText="1"/>
    </xf>
    <xf numFmtId="0" fontId="28" fillId="2" borderId="17" xfId="2" applyFont="1" applyFill="1" applyBorder="1" applyAlignment="1" applyProtection="1">
      <alignment horizontal="center" vertical="center" textRotation="90" wrapText="1"/>
    </xf>
    <xf numFmtId="0" fontId="28" fillId="2" borderId="8" xfId="2" applyFont="1" applyFill="1" applyBorder="1" applyAlignment="1" applyProtection="1">
      <alignment horizontal="center" vertical="center" textRotation="90" wrapText="1"/>
    </xf>
    <xf numFmtId="0" fontId="28" fillId="2" borderId="26" xfId="2" applyFont="1" applyFill="1" applyBorder="1" applyAlignment="1" applyProtection="1">
      <alignment horizontal="center" vertical="center" textRotation="90" wrapText="1"/>
    </xf>
    <xf numFmtId="0" fontId="18" fillId="2" borderId="18" xfId="2" applyFont="1" applyFill="1" applyBorder="1" applyAlignment="1" applyProtection="1">
      <alignment horizontal="center" vertical="center" textRotation="90" wrapText="1"/>
    </xf>
    <xf numFmtId="0" fontId="10" fillId="2" borderId="18" xfId="2" applyFont="1" applyFill="1" applyBorder="1" applyAlignment="1" applyProtection="1">
      <alignment horizontal="center" vertical="center" wrapText="1"/>
    </xf>
    <xf numFmtId="0" fontId="10" fillId="2" borderId="38" xfId="2" applyFont="1" applyFill="1" applyBorder="1" applyAlignment="1" applyProtection="1">
      <alignment horizontal="center" vertical="center" wrapText="1"/>
    </xf>
    <xf numFmtId="0" fontId="10" fillId="2" borderId="41" xfId="2" applyFont="1" applyFill="1" applyBorder="1" applyAlignment="1" applyProtection="1">
      <alignment horizontal="center" vertical="center" wrapText="1"/>
    </xf>
    <xf numFmtId="0" fontId="10" fillId="2" borderId="32" xfId="2" applyFont="1" applyFill="1" applyBorder="1" applyAlignment="1" applyProtection="1">
      <alignment horizontal="center" vertical="center" wrapText="1"/>
    </xf>
    <xf numFmtId="0" fontId="10" fillId="2" borderId="42" xfId="2" applyFont="1" applyFill="1" applyBorder="1" applyAlignment="1" applyProtection="1">
      <alignment horizontal="center" vertical="center" wrapText="1"/>
    </xf>
    <xf numFmtId="0" fontId="10" fillId="2" borderId="33" xfId="2" applyFont="1" applyFill="1" applyBorder="1" applyAlignment="1" applyProtection="1">
      <alignment horizontal="center" vertical="center" wrapText="1"/>
    </xf>
    <xf numFmtId="0" fontId="10" fillId="2" borderId="43" xfId="2" applyFont="1" applyFill="1" applyBorder="1" applyAlignment="1" applyProtection="1">
      <alignment horizontal="center" vertical="center" wrapText="1"/>
    </xf>
    <xf numFmtId="0" fontId="10" fillId="2" borderId="34" xfId="2" applyFont="1" applyFill="1" applyBorder="1" applyAlignment="1" applyProtection="1">
      <alignment horizontal="center" vertical="center" wrapText="1"/>
    </xf>
    <xf numFmtId="0" fontId="24" fillId="2" borderId="1" xfId="2" applyFont="1" applyFill="1" applyBorder="1" applyAlignment="1" applyProtection="1">
      <alignment horizontal="center" vertical="center" textRotation="90" wrapText="1"/>
    </xf>
    <xf numFmtId="0" fontId="24" fillId="2" borderId="24" xfId="2" applyFont="1" applyFill="1" applyBorder="1" applyAlignment="1" applyProtection="1">
      <alignment horizontal="center" vertical="center" textRotation="90" wrapText="1"/>
    </xf>
    <xf numFmtId="0" fontId="23" fillId="2" borderId="18" xfId="2" applyFont="1" applyFill="1" applyBorder="1" applyAlignment="1" applyProtection="1">
      <alignment horizontal="center" vertical="center" textRotation="90" wrapText="1"/>
    </xf>
    <xf numFmtId="0" fontId="23" fillId="2" borderId="1" xfId="2" applyFont="1" applyFill="1" applyBorder="1" applyAlignment="1" applyProtection="1">
      <alignment horizontal="center" vertical="center" textRotation="90" wrapText="1"/>
    </xf>
    <xf numFmtId="0" fontId="23" fillId="2" borderId="24" xfId="2" applyFont="1" applyFill="1" applyBorder="1" applyAlignment="1" applyProtection="1">
      <alignment horizontal="center" vertical="center" textRotation="90" wrapText="1"/>
    </xf>
    <xf numFmtId="0" fontId="29" fillId="2" borderId="18" xfId="2" applyFont="1" applyFill="1" applyBorder="1" applyAlignment="1" applyProtection="1">
      <alignment horizontal="center" vertical="center" textRotation="90" wrapText="1"/>
    </xf>
    <xf numFmtId="0" fontId="29" fillId="2" borderId="1" xfId="2" applyFont="1" applyFill="1" applyBorder="1" applyAlignment="1" applyProtection="1">
      <alignment horizontal="center" vertical="center" textRotation="90" wrapText="1"/>
    </xf>
    <xf numFmtId="0" fontId="29" fillId="2" borderId="24" xfId="2" applyFont="1" applyFill="1" applyBorder="1" applyAlignment="1" applyProtection="1">
      <alignment horizontal="center" vertical="center" textRotation="90" wrapText="1"/>
    </xf>
    <xf numFmtId="0" fontId="29" fillId="2" borderId="38" xfId="2" applyFont="1" applyFill="1" applyBorder="1" applyAlignment="1" applyProtection="1">
      <alignment horizontal="center" vertical="center" textRotation="90" wrapText="1"/>
    </xf>
    <xf numFmtId="0" fontId="29" fillId="2" borderId="3" xfId="2" applyFont="1" applyFill="1" applyBorder="1" applyAlignment="1" applyProtection="1">
      <alignment horizontal="center" vertical="center" textRotation="90" wrapText="1"/>
    </xf>
    <xf numFmtId="0" fontId="29" fillId="2" borderId="39" xfId="2" applyFont="1" applyFill="1" applyBorder="1" applyAlignment="1" applyProtection="1">
      <alignment horizontal="center" vertical="center" textRotation="90" wrapText="1"/>
    </xf>
    <xf numFmtId="0" fontId="35" fillId="0" borderId="48" xfId="2" applyFont="1" applyFill="1" applyBorder="1" applyAlignment="1" applyProtection="1">
      <alignment horizontal="center" vertical="center" textRotation="90" wrapText="1"/>
    </xf>
    <xf numFmtId="0" fontId="35" fillId="0" borderId="49" xfId="2" applyFont="1" applyFill="1" applyBorder="1" applyAlignment="1" applyProtection="1">
      <alignment horizontal="center" vertical="center" textRotation="90" wrapText="1"/>
    </xf>
    <xf numFmtId="0" fontId="35" fillId="0" borderId="50" xfId="2" applyFont="1" applyFill="1" applyBorder="1" applyAlignment="1" applyProtection="1">
      <alignment horizontal="center" vertical="center" textRotation="90" wrapText="1"/>
    </xf>
    <xf numFmtId="0" fontId="23" fillId="2" borderId="46" xfId="2" applyFont="1" applyFill="1" applyBorder="1" applyAlignment="1" applyProtection="1">
      <alignment horizontal="center" vertical="center" textRotation="90" wrapText="1"/>
    </xf>
    <xf numFmtId="0" fontId="23" fillId="2" borderId="4" xfId="2" applyFont="1" applyFill="1" applyBorder="1" applyAlignment="1" applyProtection="1">
      <alignment horizontal="center" vertical="center" textRotation="90" wrapText="1"/>
    </xf>
    <xf numFmtId="0" fontId="23" fillId="2" borderId="47" xfId="2" applyFont="1" applyFill="1" applyBorder="1" applyAlignment="1" applyProtection="1">
      <alignment horizontal="center" vertical="center" textRotation="90" wrapText="1"/>
    </xf>
    <xf numFmtId="0" fontId="33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 vertical="center" wrapText="1"/>
    </xf>
    <xf numFmtId="0" fontId="33" fillId="0" borderId="0" xfId="0" applyFont="1" applyAlignment="1" applyProtection="1">
      <alignment horizontal="center" vertical="center" wrapText="1"/>
    </xf>
    <xf numFmtId="0" fontId="39" fillId="0" borderId="35" xfId="0" applyFont="1" applyBorder="1" applyAlignment="1" applyProtection="1">
      <alignment horizontal="center" vertical="center"/>
    </xf>
    <xf numFmtId="0" fontId="19" fillId="0" borderId="35" xfId="0" applyFont="1" applyBorder="1" applyAlignment="1" applyProtection="1">
      <alignment horizontal="center" vertical="center"/>
    </xf>
    <xf numFmtId="0" fontId="6" fillId="2" borderId="16" xfId="2" applyFont="1" applyFill="1" applyBorder="1" applyAlignment="1" applyProtection="1">
      <alignment horizontal="center" vertical="center"/>
    </xf>
    <xf numFmtId="0" fontId="6" fillId="2" borderId="19" xfId="2" applyFont="1" applyFill="1" applyBorder="1" applyAlignment="1" applyProtection="1">
      <alignment horizontal="center" vertical="center"/>
    </xf>
    <xf numFmtId="0" fontId="6" fillId="2" borderId="30" xfId="2" applyFont="1" applyFill="1" applyBorder="1" applyAlignment="1" applyProtection="1">
      <alignment horizontal="center" vertical="center"/>
    </xf>
    <xf numFmtId="0" fontId="11" fillId="2" borderId="17" xfId="2" applyFont="1" applyFill="1" applyBorder="1" applyAlignment="1" applyProtection="1">
      <alignment horizontal="center" vertical="center" wrapText="1"/>
    </xf>
    <xf numFmtId="0" fontId="11" fillId="2" borderId="8" xfId="2" applyFont="1" applyFill="1" applyBorder="1" applyAlignment="1" applyProtection="1">
      <alignment horizontal="center" vertical="center" wrapText="1"/>
    </xf>
    <xf numFmtId="0" fontId="11" fillId="2" borderId="26" xfId="2" applyFont="1" applyFill="1" applyBorder="1" applyAlignment="1" applyProtection="1">
      <alignment horizontal="center" vertical="center" wrapText="1"/>
    </xf>
    <xf numFmtId="0" fontId="22" fillId="2" borderId="18" xfId="2" applyFont="1" applyFill="1" applyBorder="1" applyAlignment="1" applyProtection="1">
      <alignment horizontal="center" vertical="center" textRotation="90" wrapText="1"/>
    </xf>
    <xf numFmtId="0" fontId="22" fillId="2" borderId="1" xfId="2" applyFont="1" applyFill="1" applyBorder="1" applyAlignment="1" applyProtection="1">
      <alignment horizontal="center" vertical="center" textRotation="90" wrapText="1"/>
    </xf>
    <xf numFmtId="0" fontId="22" fillId="2" borderId="24" xfId="2" applyFont="1" applyFill="1" applyBorder="1" applyAlignment="1" applyProtection="1">
      <alignment horizontal="center" vertical="center" textRotation="90" wrapText="1"/>
    </xf>
    <xf numFmtId="0" fontId="22" fillId="2" borderId="18" xfId="2" applyFont="1" applyFill="1" applyBorder="1" applyAlignment="1" applyProtection="1">
      <alignment horizontal="center" vertical="center" wrapText="1"/>
    </xf>
    <xf numFmtId="0" fontId="18" fillId="4" borderId="36" xfId="0" applyFont="1" applyFill="1" applyBorder="1" applyAlignment="1" applyProtection="1">
      <alignment horizontal="center" vertical="center" wrapText="1"/>
    </xf>
    <xf numFmtId="0" fontId="18" fillId="4" borderId="37" xfId="0" applyFont="1" applyFill="1" applyBorder="1" applyAlignment="1" applyProtection="1">
      <alignment horizontal="center" vertical="center" wrapText="1"/>
    </xf>
    <xf numFmtId="1" fontId="11" fillId="2" borderId="7" xfId="0" applyNumberFormat="1" applyFont="1" applyFill="1" applyBorder="1" applyAlignment="1" applyProtection="1">
      <alignment horizontal="center" vertical="center" wrapText="1"/>
    </xf>
    <xf numFmtId="1" fontId="11" fillId="2" borderId="26" xfId="0" applyNumberFormat="1" applyFont="1" applyFill="1" applyBorder="1" applyAlignment="1" applyProtection="1">
      <alignment horizontal="center" vertical="center" wrapText="1"/>
    </xf>
    <xf numFmtId="1" fontId="11" fillId="2" borderId="3" xfId="0" applyNumberFormat="1" applyFont="1" applyFill="1" applyBorder="1" applyAlignment="1" applyProtection="1">
      <alignment horizontal="center" vertical="center" wrapText="1"/>
    </xf>
    <xf numFmtId="1" fontId="11" fillId="2" borderId="4" xfId="0" applyNumberFormat="1" applyFont="1" applyFill="1" applyBorder="1" applyAlignment="1" applyProtection="1">
      <alignment horizontal="center" vertical="center" wrapText="1"/>
    </xf>
    <xf numFmtId="1" fontId="11" fillId="2" borderId="2" xfId="0" applyNumberFormat="1" applyFont="1" applyFill="1" applyBorder="1" applyAlignment="1" applyProtection="1">
      <alignment horizontal="center" vertical="center" wrapText="1"/>
    </xf>
    <xf numFmtId="1" fontId="11" fillId="2" borderId="53" xfId="0" applyNumberFormat="1" applyFont="1" applyFill="1" applyBorder="1" applyAlignment="1" applyProtection="1">
      <alignment horizontal="center" vertical="center" wrapText="1"/>
    </xf>
    <xf numFmtId="0" fontId="11" fillId="2" borderId="16" xfId="2" applyFont="1" applyFill="1" applyBorder="1" applyAlignment="1" applyProtection="1">
      <alignment horizontal="center" vertical="center"/>
    </xf>
    <xf numFmtId="0" fontId="11" fillId="2" borderId="19" xfId="2" applyFont="1" applyFill="1" applyBorder="1" applyAlignment="1" applyProtection="1">
      <alignment horizontal="center" vertical="center"/>
    </xf>
    <xf numFmtId="0" fontId="11" fillId="2" borderId="30" xfId="2" applyFont="1" applyFill="1" applyBorder="1" applyAlignment="1" applyProtection="1">
      <alignment horizontal="center" vertical="center"/>
    </xf>
    <xf numFmtId="0" fontId="4" fillId="2" borderId="17" xfId="2" applyFont="1" applyFill="1" applyBorder="1" applyAlignment="1" applyProtection="1">
      <alignment horizontal="center" vertical="center" wrapText="1"/>
    </xf>
    <xf numFmtId="0" fontId="4" fillId="2" borderId="8" xfId="2" applyFont="1" applyFill="1" applyBorder="1" applyAlignment="1" applyProtection="1">
      <alignment horizontal="center" vertical="center" wrapText="1"/>
    </xf>
    <xf numFmtId="0" fontId="4" fillId="2" borderId="26" xfId="2" applyFont="1" applyFill="1" applyBorder="1" applyAlignment="1" applyProtection="1">
      <alignment horizontal="center" vertical="center" wrapText="1"/>
    </xf>
    <xf numFmtId="0" fontId="11" fillId="2" borderId="18" xfId="2" applyFont="1" applyFill="1" applyBorder="1" applyAlignment="1" applyProtection="1">
      <alignment horizontal="center" vertical="center" wrapText="1"/>
    </xf>
    <xf numFmtId="0" fontId="11" fillId="2" borderId="13" xfId="2" applyFont="1" applyFill="1" applyBorder="1" applyAlignment="1" applyProtection="1">
      <alignment horizontal="center" vertical="center" wrapText="1"/>
    </xf>
    <xf numFmtId="0" fontId="11" fillId="2" borderId="3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20" xfId="2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textRotation="90" wrapText="1"/>
    </xf>
    <xf numFmtId="0" fontId="11" fillId="2" borderId="8" xfId="0" applyFont="1" applyFill="1" applyBorder="1" applyAlignment="1" applyProtection="1">
      <alignment horizontal="center" vertical="center" textRotation="90" wrapText="1"/>
    </xf>
    <xf numFmtId="0" fontId="11" fillId="2" borderId="26" xfId="0" applyFont="1" applyFill="1" applyBorder="1" applyAlignment="1" applyProtection="1">
      <alignment horizontal="center" vertical="center" textRotation="90" wrapText="1"/>
    </xf>
    <xf numFmtId="1" fontId="11" fillId="2" borderId="8" xfId="0" applyNumberFormat="1" applyFont="1" applyFill="1" applyBorder="1" applyAlignment="1" applyProtection="1">
      <alignment horizontal="center" vertical="center" wrapText="1"/>
    </xf>
    <xf numFmtId="1" fontId="11" fillId="2" borderId="6" xfId="0" applyNumberFormat="1" applyFont="1" applyFill="1" applyBorder="1" applyAlignment="1" applyProtection="1">
      <alignment horizontal="center" vertical="center" wrapText="1"/>
    </xf>
    <xf numFmtId="1" fontId="11" fillId="2" borderId="9" xfId="2" applyNumberFormat="1" applyFont="1" applyFill="1" applyBorder="1" applyAlignment="1" applyProtection="1">
      <alignment horizontal="center" vertical="center" wrapText="1"/>
    </xf>
    <xf numFmtId="1" fontId="11" fillId="2" borderId="12" xfId="2" applyNumberFormat="1" applyFont="1" applyFill="1" applyBorder="1" applyAlignment="1" applyProtection="1">
      <alignment horizontal="center" vertical="center" wrapText="1"/>
    </xf>
    <xf numFmtId="1" fontId="11" fillId="2" borderId="52" xfId="2" applyNumberFormat="1" applyFont="1" applyFill="1" applyBorder="1" applyAlignment="1" applyProtection="1">
      <alignment horizontal="center" vertical="center" wrapText="1"/>
    </xf>
    <xf numFmtId="1" fontId="36" fillId="0" borderId="55" xfId="2" applyNumberFormat="1" applyFont="1" applyFill="1" applyBorder="1" applyAlignment="1" applyProtection="1">
      <alignment horizontal="center" vertical="center" textRotation="90" wrapText="1"/>
    </xf>
    <xf numFmtId="1" fontId="36" fillId="0" borderId="56" xfId="2" applyNumberFormat="1" applyFont="1" applyFill="1" applyBorder="1" applyAlignment="1" applyProtection="1">
      <alignment horizontal="center" vertical="center" textRotation="90" wrapText="1"/>
    </xf>
    <xf numFmtId="1" fontId="36" fillId="0" borderId="57" xfId="2" applyNumberFormat="1" applyFont="1" applyFill="1" applyBorder="1" applyAlignment="1" applyProtection="1">
      <alignment horizontal="center" vertical="center" textRotation="90" wrapText="1"/>
    </xf>
    <xf numFmtId="0" fontId="11" fillId="2" borderId="9" xfId="2" applyFont="1" applyFill="1" applyBorder="1" applyAlignment="1" applyProtection="1">
      <alignment horizontal="center" vertical="center" wrapText="1"/>
    </xf>
    <xf numFmtId="0" fontId="11" fillId="2" borderId="2" xfId="2" applyFont="1" applyFill="1" applyBorder="1" applyAlignment="1" applyProtection="1">
      <alignment horizontal="center" vertical="center" wrapText="1"/>
    </xf>
    <xf numFmtId="0" fontId="11" fillId="2" borderId="10" xfId="2" applyFont="1" applyFill="1" applyBorder="1" applyAlignment="1" applyProtection="1">
      <alignment horizontal="center" vertical="center" wrapText="1"/>
    </xf>
    <xf numFmtId="0" fontId="11" fillId="2" borderId="11" xfId="2" applyFont="1" applyFill="1" applyBorder="1" applyAlignment="1" applyProtection="1">
      <alignment horizontal="center" vertical="center" wrapText="1"/>
    </xf>
    <xf numFmtId="1" fontId="11" fillId="2" borderId="6" xfId="2" applyNumberFormat="1" applyFont="1" applyFill="1" applyBorder="1" applyAlignment="1" applyProtection="1">
      <alignment horizontal="center" vertical="center" wrapText="1"/>
    </xf>
    <xf numFmtId="1" fontId="11" fillId="2" borderId="4" xfId="2" applyNumberFormat="1" applyFont="1" applyFill="1" applyBorder="1" applyAlignment="1" applyProtection="1">
      <alignment horizontal="center" vertical="center" wrapText="1"/>
    </xf>
    <xf numFmtId="0" fontId="27" fillId="0" borderId="1" xfId="2" applyFont="1" applyBorder="1" applyAlignment="1" applyProtection="1">
      <alignment horizontal="center" vertical="center" textRotation="90"/>
    </xf>
    <xf numFmtId="0" fontId="11" fillId="2" borderId="21" xfId="0" applyFont="1" applyFill="1" applyBorder="1" applyAlignment="1" applyProtection="1">
      <alignment horizontal="center" vertical="center" textRotation="90" wrapText="1"/>
    </xf>
    <xf numFmtId="0" fontId="11" fillId="2" borderId="31" xfId="0" applyFont="1" applyFill="1" applyBorder="1" applyAlignment="1" applyProtection="1">
      <alignment horizontal="center" vertical="center" textRotation="90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34" fillId="0" borderId="0" xfId="0" applyFont="1" applyAlignment="1" applyProtection="1">
      <alignment horizontal="center"/>
    </xf>
    <xf numFmtId="0" fontId="32" fillId="0" borderId="0" xfId="0" applyFont="1" applyAlignment="1" applyProtection="1">
      <alignment horizontal="center" wrapText="1"/>
    </xf>
    <xf numFmtId="0" fontId="34" fillId="0" borderId="0" xfId="0" applyFont="1" applyAlignment="1" applyProtection="1">
      <alignment horizontal="center" wrapText="1"/>
    </xf>
    <xf numFmtId="0" fontId="10" fillId="0" borderId="0" xfId="0" applyFont="1" applyBorder="1" applyAlignment="1" applyProtection="1">
      <alignment vertical="center"/>
    </xf>
    <xf numFmtId="1" fontId="40" fillId="0" borderId="35" xfId="0" applyNumberFormat="1" applyFont="1" applyBorder="1" applyAlignment="1" applyProtection="1">
      <alignment horizontal="center" vertical="center"/>
    </xf>
    <xf numFmtId="1" fontId="11" fillId="2" borderId="1" xfId="2" applyNumberFormat="1" applyFont="1" applyFill="1" applyBorder="1" applyAlignment="1" applyProtection="1">
      <alignment horizontal="center" vertical="center" wrapText="1"/>
    </xf>
    <xf numFmtId="1" fontId="11" fillId="2" borderId="24" xfId="2" applyNumberFormat="1" applyFont="1" applyFill="1" applyBorder="1" applyAlignment="1" applyProtection="1">
      <alignment horizontal="center" vertical="center" wrapText="1"/>
    </xf>
    <xf numFmtId="0" fontId="11" fillId="2" borderId="1" xfId="2" applyFont="1" applyFill="1" applyBorder="1" applyAlignment="1" applyProtection="1">
      <alignment horizontal="center" vertical="center" wrapText="1"/>
    </xf>
    <xf numFmtId="0" fontId="11" fillId="2" borderId="54" xfId="2" applyFont="1" applyFill="1" applyBorder="1" applyAlignment="1" applyProtection="1">
      <alignment horizontal="center" vertical="center" wrapText="1"/>
    </xf>
    <xf numFmtId="0" fontId="11" fillId="2" borderId="4" xfId="2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13" xfId="2" xr:uid="{00000000-0005-0000-0000-000001000000}"/>
    <cellStyle name="Обычный 2" xfId="3" xr:uid="{00000000-0005-0000-0000-000002000000}"/>
    <cellStyle name="Обычный 5" xfId="1" xr:uid="{00000000-0005-0000-0000-000003000000}"/>
    <cellStyle name="Обычный 7" xfId="4" xr:uid="{00000000-0005-0000-0000-000004000000}"/>
    <cellStyle name="Финансовый" xfId="5" builtinId="3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99FF"/>
      <color rgb="FFAEF567"/>
      <color rgb="FFFFCCFF"/>
      <color rgb="FF0060EE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O27"/>
  <sheetViews>
    <sheetView showZeros="0" tabSelected="1" view="pageBreakPreview" topLeftCell="A9" zoomScale="40" zoomScaleNormal="40" zoomScaleSheetLayoutView="40" workbookViewId="0">
      <selection activeCell="C9" sqref="C9"/>
    </sheetView>
  </sheetViews>
  <sheetFormatPr defaultColWidth="9.140625" defaultRowHeight="33"/>
  <cols>
    <col min="1" max="1" width="9.85546875" style="8" customWidth="1"/>
    <col min="2" max="2" width="60.7109375" style="9" customWidth="1"/>
    <col min="3" max="3" width="39.42578125" style="9" customWidth="1"/>
    <col min="4" max="4" width="35" style="9" customWidth="1"/>
    <col min="5" max="5" width="36.5703125" style="9" customWidth="1"/>
    <col min="6" max="6" width="26.7109375" style="9" customWidth="1"/>
    <col min="7" max="7" width="43.85546875" style="9" customWidth="1"/>
    <col min="8" max="8" width="33.28515625" style="9" customWidth="1"/>
    <col min="9" max="9" width="39.5703125" style="9" customWidth="1"/>
    <col min="10" max="11" width="27.28515625" style="9" customWidth="1"/>
    <col min="12" max="12" width="31.42578125" style="9" customWidth="1"/>
    <col min="13" max="13" width="36" style="92" customWidth="1"/>
    <col min="14" max="14" width="26.28515625" style="9" customWidth="1"/>
    <col min="15" max="15" width="9.140625" style="9"/>
    <col min="16" max="16" width="19.42578125" style="9" customWidth="1"/>
    <col min="17" max="16384" width="9.140625" style="9"/>
  </cols>
  <sheetData>
    <row r="1" spans="1:15" s="3" customFormat="1" ht="22.5" customHeight="1">
      <c r="A1" s="2"/>
      <c r="L1" s="95"/>
      <c r="M1" s="92"/>
    </row>
    <row r="2" spans="1:15" s="3" customFormat="1" ht="98.25" customHeight="1">
      <c r="A2" s="120" t="s">
        <v>89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92"/>
    </row>
    <row r="3" spans="1:15" s="4" customFormat="1" ht="38.25" customHeight="1" thickBot="1">
      <c r="A3" s="122"/>
      <c r="B3" s="122"/>
      <c r="C3" s="122"/>
      <c r="D3" s="59"/>
      <c r="E3" s="132"/>
      <c r="F3" s="132"/>
      <c r="G3" s="132"/>
      <c r="H3" s="132"/>
      <c r="I3" s="123"/>
      <c r="J3" s="123"/>
      <c r="K3" s="123"/>
      <c r="L3" s="123"/>
      <c r="M3" s="93"/>
    </row>
    <row r="4" spans="1:15" s="1" customFormat="1" ht="60" customHeight="1">
      <c r="A4" s="124" t="s">
        <v>7</v>
      </c>
      <c r="B4" s="127" t="s">
        <v>56</v>
      </c>
      <c r="C4" s="130" t="s">
        <v>93</v>
      </c>
      <c r="D4" s="130" t="s">
        <v>83</v>
      </c>
      <c r="E4" s="130" t="s">
        <v>84</v>
      </c>
      <c r="F4" s="111" t="s">
        <v>41</v>
      </c>
      <c r="G4" s="112"/>
      <c r="H4" s="112"/>
      <c r="I4" s="112"/>
      <c r="J4" s="112"/>
      <c r="K4" s="112"/>
      <c r="L4" s="113"/>
      <c r="M4" s="94"/>
    </row>
    <row r="5" spans="1:15" s="1" customFormat="1" ht="51.75" customHeight="1">
      <c r="A5" s="125"/>
      <c r="B5" s="128"/>
      <c r="C5" s="116"/>
      <c r="D5" s="116"/>
      <c r="E5" s="116"/>
      <c r="F5" s="116" t="s">
        <v>85</v>
      </c>
      <c r="G5" s="116" t="s">
        <v>9</v>
      </c>
      <c r="H5" s="116" t="s">
        <v>26</v>
      </c>
      <c r="I5" s="114" t="s">
        <v>12</v>
      </c>
      <c r="J5" s="116" t="s">
        <v>8</v>
      </c>
      <c r="K5" s="116"/>
      <c r="L5" s="117"/>
      <c r="M5" s="94"/>
    </row>
    <row r="6" spans="1:15" s="1" customFormat="1" ht="75" customHeight="1">
      <c r="A6" s="125"/>
      <c r="B6" s="128"/>
      <c r="C6" s="116"/>
      <c r="D6" s="116"/>
      <c r="E6" s="116"/>
      <c r="F6" s="116"/>
      <c r="G6" s="116"/>
      <c r="H6" s="116"/>
      <c r="I6" s="114"/>
      <c r="J6" s="114" t="s">
        <v>86</v>
      </c>
      <c r="K6" s="114" t="s">
        <v>87</v>
      </c>
      <c r="L6" s="118" t="s">
        <v>88</v>
      </c>
      <c r="M6" s="94"/>
    </row>
    <row r="7" spans="1:15" s="1" customFormat="1" ht="54" customHeight="1">
      <c r="A7" s="125"/>
      <c r="B7" s="128"/>
      <c r="C7" s="116"/>
      <c r="D7" s="116"/>
      <c r="E7" s="116"/>
      <c r="F7" s="116"/>
      <c r="G7" s="116"/>
      <c r="H7" s="116"/>
      <c r="I7" s="114"/>
      <c r="J7" s="114"/>
      <c r="K7" s="114"/>
      <c r="L7" s="118"/>
      <c r="M7" s="94"/>
    </row>
    <row r="8" spans="1:15" s="1" customFormat="1" ht="225.75" customHeight="1" thickBot="1">
      <c r="A8" s="126"/>
      <c r="B8" s="129"/>
      <c r="C8" s="131"/>
      <c r="D8" s="131"/>
      <c r="E8" s="131"/>
      <c r="F8" s="131"/>
      <c r="G8" s="131"/>
      <c r="H8" s="131"/>
      <c r="I8" s="115"/>
      <c r="J8" s="115"/>
      <c r="K8" s="115"/>
      <c r="L8" s="119"/>
      <c r="M8" s="94" t="s">
        <v>90</v>
      </c>
      <c r="N8" s="92" t="s">
        <v>91</v>
      </c>
      <c r="O8" s="92"/>
    </row>
    <row r="9" spans="1:15" s="7" customFormat="1" ht="112.5" customHeight="1">
      <c r="A9" s="96">
        <v>1</v>
      </c>
      <c r="B9" s="97" t="s">
        <v>70</v>
      </c>
      <c r="C9" s="98">
        <v>27</v>
      </c>
      <c r="D9" s="98">
        <v>27</v>
      </c>
      <c r="E9" s="98">
        <v>20</v>
      </c>
      <c r="F9" s="98">
        <v>0</v>
      </c>
      <c r="G9" s="98">
        <v>0</v>
      </c>
      <c r="H9" s="98">
        <v>1</v>
      </c>
      <c r="I9" s="98">
        <v>4</v>
      </c>
      <c r="J9" s="98">
        <v>0</v>
      </c>
      <c r="K9" s="98">
        <v>4</v>
      </c>
      <c r="L9" s="99">
        <v>0</v>
      </c>
      <c r="M9" s="92"/>
      <c r="N9" s="92"/>
      <c r="O9" s="92"/>
    </row>
    <row r="10" spans="1:15" s="7" customFormat="1" ht="94.5" customHeight="1">
      <c r="A10" s="100">
        <v>2</v>
      </c>
      <c r="B10" s="101" t="s">
        <v>57</v>
      </c>
      <c r="C10" s="98">
        <v>144</v>
      </c>
      <c r="D10" s="102">
        <v>144</v>
      </c>
      <c r="E10" s="102">
        <v>143</v>
      </c>
      <c r="F10" s="102">
        <v>0</v>
      </c>
      <c r="G10" s="102">
        <v>0</v>
      </c>
      <c r="H10" s="102">
        <v>135</v>
      </c>
      <c r="I10" s="98">
        <v>1</v>
      </c>
      <c r="J10" s="102">
        <v>0</v>
      </c>
      <c r="K10" s="102">
        <v>1</v>
      </c>
      <c r="L10" s="103">
        <v>0</v>
      </c>
      <c r="M10" s="92"/>
      <c r="N10" s="92"/>
      <c r="O10" s="92"/>
    </row>
    <row r="11" spans="1:15" s="7" customFormat="1" ht="94.5" customHeight="1">
      <c r="A11" s="100">
        <v>3</v>
      </c>
      <c r="B11" s="101" t="s">
        <v>80</v>
      </c>
      <c r="C11" s="98">
        <v>64</v>
      </c>
      <c r="D11" s="102">
        <v>65</v>
      </c>
      <c r="E11" s="102">
        <v>38</v>
      </c>
      <c r="F11" s="102">
        <v>0</v>
      </c>
      <c r="G11" s="102">
        <v>0</v>
      </c>
      <c r="H11" s="102">
        <v>29</v>
      </c>
      <c r="I11" s="98">
        <v>0</v>
      </c>
      <c r="J11" s="102">
        <v>0</v>
      </c>
      <c r="K11" s="102">
        <v>0</v>
      </c>
      <c r="L11" s="103">
        <v>0</v>
      </c>
      <c r="M11" s="92"/>
      <c r="N11" s="92"/>
      <c r="O11" s="92"/>
    </row>
    <row r="12" spans="1:15" s="7" customFormat="1" ht="94.5" customHeight="1">
      <c r="A12" s="100">
        <v>4</v>
      </c>
      <c r="B12" s="101" t="s">
        <v>58</v>
      </c>
      <c r="C12" s="98">
        <v>240</v>
      </c>
      <c r="D12" s="102">
        <v>503</v>
      </c>
      <c r="E12" s="102">
        <v>260</v>
      </c>
      <c r="F12" s="102">
        <v>99</v>
      </c>
      <c r="G12" s="102">
        <v>16</v>
      </c>
      <c r="H12" s="102">
        <v>260</v>
      </c>
      <c r="I12" s="98">
        <v>2</v>
      </c>
      <c r="J12" s="102">
        <v>0</v>
      </c>
      <c r="K12" s="102">
        <v>0</v>
      </c>
      <c r="L12" s="103">
        <v>2</v>
      </c>
      <c r="M12" s="92"/>
      <c r="N12" s="92"/>
      <c r="O12" s="92"/>
    </row>
    <row r="13" spans="1:15" s="7" customFormat="1" ht="94.5" customHeight="1">
      <c r="A13" s="100">
        <v>5</v>
      </c>
      <c r="B13" s="101" t="s">
        <v>59</v>
      </c>
      <c r="C13" s="98">
        <v>979</v>
      </c>
      <c r="D13" s="102">
        <v>980</v>
      </c>
      <c r="E13" s="102">
        <v>490</v>
      </c>
      <c r="F13" s="102">
        <v>228</v>
      </c>
      <c r="G13" s="102">
        <v>35</v>
      </c>
      <c r="H13" s="102">
        <v>477</v>
      </c>
      <c r="I13" s="98">
        <v>22</v>
      </c>
      <c r="J13" s="102">
        <v>13</v>
      </c>
      <c r="K13" s="102">
        <v>9</v>
      </c>
      <c r="L13" s="103">
        <v>0</v>
      </c>
      <c r="M13" s="92"/>
      <c r="N13" s="92"/>
      <c r="O13" s="92"/>
    </row>
    <row r="14" spans="1:15" s="7" customFormat="1" ht="94.5" customHeight="1">
      <c r="A14" s="100">
        <v>6</v>
      </c>
      <c r="B14" s="101" t="s">
        <v>60</v>
      </c>
      <c r="C14" s="98">
        <v>79</v>
      </c>
      <c r="D14" s="102">
        <v>86</v>
      </c>
      <c r="E14" s="102">
        <v>72</v>
      </c>
      <c r="F14" s="102">
        <v>12</v>
      </c>
      <c r="G14" s="102">
        <v>10</v>
      </c>
      <c r="H14" s="102">
        <v>65</v>
      </c>
      <c r="I14" s="98">
        <v>8</v>
      </c>
      <c r="J14" s="102">
        <v>8</v>
      </c>
      <c r="K14" s="102">
        <v>0</v>
      </c>
      <c r="L14" s="103">
        <v>0</v>
      </c>
      <c r="M14" s="92"/>
      <c r="N14" s="92"/>
      <c r="O14" s="92"/>
    </row>
    <row r="15" spans="1:15" s="7" customFormat="1" ht="94.5" customHeight="1">
      <c r="A15" s="100">
        <v>7</v>
      </c>
      <c r="B15" s="101" t="s">
        <v>61</v>
      </c>
      <c r="C15" s="98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98">
        <v>0</v>
      </c>
      <c r="J15" s="102">
        <v>0</v>
      </c>
      <c r="K15" s="102">
        <v>0</v>
      </c>
      <c r="L15" s="103">
        <v>0</v>
      </c>
      <c r="M15" s="92"/>
      <c r="N15" s="92"/>
      <c r="O15" s="92"/>
    </row>
    <row r="16" spans="1:15" s="7" customFormat="1" ht="94.5" customHeight="1">
      <c r="A16" s="100">
        <v>8</v>
      </c>
      <c r="B16" s="101" t="s">
        <v>62</v>
      </c>
      <c r="C16" s="98">
        <v>4480</v>
      </c>
      <c r="D16" s="102">
        <v>4482</v>
      </c>
      <c r="E16" s="102">
        <v>444</v>
      </c>
      <c r="F16" s="102">
        <v>98</v>
      </c>
      <c r="G16" s="102">
        <v>7</v>
      </c>
      <c r="H16" s="102">
        <v>444</v>
      </c>
      <c r="I16" s="98">
        <v>0</v>
      </c>
      <c r="J16" s="102">
        <v>0</v>
      </c>
      <c r="K16" s="102">
        <v>0</v>
      </c>
      <c r="L16" s="103">
        <v>0</v>
      </c>
      <c r="M16" s="92"/>
      <c r="N16" s="92"/>
      <c r="O16" s="92"/>
    </row>
    <row r="17" spans="1:15" s="7" customFormat="1" ht="94.5" customHeight="1">
      <c r="A17" s="100">
        <v>9</v>
      </c>
      <c r="B17" s="101" t="s">
        <v>92</v>
      </c>
      <c r="C17" s="98">
        <v>201</v>
      </c>
      <c r="D17" s="102">
        <v>202</v>
      </c>
      <c r="E17" s="102">
        <v>197</v>
      </c>
      <c r="F17" s="102">
        <v>0</v>
      </c>
      <c r="G17" s="102">
        <v>0</v>
      </c>
      <c r="H17" s="102">
        <v>189</v>
      </c>
      <c r="I17" s="98">
        <v>8</v>
      </c>
      <c r="J17" s="102">
        <v>8</v>
      </c>
      <c r="K17" s="102">
        <v>0</v>
      </c>
      <c r="L17" s="103">
        <v>0</v>
      </c>
      <c r="M17" s="92"/>
      <c r="N17" s="92"/>
      <c r="O17" s="92"/>
    </row>
    <row r="18" spans="1:15" s="7" customFormat="1" ht="94.5" customHeight="1">
      <c r="A18" s="100">
        <v>10</v>
      </c>
      <c r="B18" s="101" t="s">
        <v>63</v>
      </c>
      <c r="C18" s="98">
        <v>9</v>
      </c>
      <c r="D18" s="102">
        <v>11</v>
      </c>
      <c r="E18" s="102">
        <v>3</v>
      </c>
      <c r="F18" s="102">
        <v>2</v>
      </c>
      <c r="G18" s="102">
        <v>0</v>
      </c>
      <c r="H18" s="102">
        <v>2</v>
      </c>
      <c r="I18" s="98">
        <v>4</v>
      </c>
      <c r="J18" s="102">
        <v>1</v>
      </c>
      <c r="K18" s="102">
        <v>3</v>
      </c>
      <c r="L18" s="103">
        <v>0</v>
      </c>
      <c r="M18" s="92"/>
      <c r="N18" s="92"/>
      <c r="O18" s="92"/>
    </row>
    <row r="19" spans="1:15" s="7" customFormat="1" ht="94.5" customHeight="1">
      <c r="A19" s="100">
        <v>11</v>
      </c>
      <c r="B19" s="101" t="s">
        <v>65</v>
      </c>
      <c r="C19" s="98">
        <v>147</v>
      </c>
      <c r="D19" s="102">
        <v>147</v>
      </c>
      <c r="E19" s="102">
        <v>128</v>
      </c>
      <c r="F19" s="102">
        <v>0</v>
      </c>
      <c r="G19" s="102">
        <v>0</v>
      </c>
      <c r="H19" s="102">
        <v>124</v>
      </c>
      <c r="I19" s="98">
        <v>6</v>
      </c>
      <c r="J19" s="102">
        <v>4</v>
      </c>
      <c r="K19" s="102">
        <v>2</v>
      </c>
      <c r="L19" s="103">
        <v>0</v>
      </c>
      <c r="M19" s="92"/>
      <c r="N19" s="92"/>
      <c r="O19" s="92"/>
    </row>
    <row r="20" spans="1:15" s="7" customFormat="1" ht="94.5" customHeight="1">
      <c r="A20" s="100">
        <v>12</v>
      </c>
      <c r="B20" s="101" t="s">
        <v>66</v>
      </c>
      <c r="C20" s="98">
        <v>217</v>
      </c>
      <c r="D20" s="102">
        <v>217</v>
      </c>
      <c r="E20" s="102">
        <v>205</v>
      </c>
      <c r="F20" s="102">
        <v>2</v>
      </c>
      <c r="G20" s="102">
        <v>1</v>
      </c>
      <c r="H20" s="102">
        <v>194</v>
      </c>
      <c r="I20" s="98">
        <v>7</v>
      </c>
      <c r="J20" s="102">
        <v>2</v>
      </c>
      <c r="K20" s="102">
        <v>5</v>
      </c>
      <c r="L20" s="103">
        <v>0</v>
      </c>
      <c r="M20" s="92"/>
      <c r="N20" s="92"/>
      <c r="O20" s="92"/>
    </row>
    <row r="21" spans="1:15" s="7" customFormat="1" ht="94.5" customHeight="1" thickBot="1">
      <c r="A21" s="100">
        <v>13</v>
      </c>
      <c r="B21" s="101" t="s">
        <v>67</v>
      </c>
      <c r="C21" s="98">
        <v>85</v>
      </c>
      <c r="D21" s="102">
        <v>85</v>
      </c>
      <c r="E21" s="102">
        <v>80</v>
      </c>
      <c r="F21" s="102">
        <v>2</v>
      </c>
      <c r="G21" s="102">
        <v>0</v>
      </c>
      <c r="H21" s="102">
        <v>65</v>
      </c>
      <c r="I21" s="98">
        <v>6</v>
      </c>
      <c r="J21" s="102">
        <v>6</v>
      </c>
      <c r="K21" s="102">
        <v>0</v>
      </c>
      <c r="L21" s="103">
        <v>0</v>
      </c>
      <c r="M21" s="92"/>
      <c r="N21" s="92"/>
      <c r="O21" s="92"/>
    </row>
    <row r="22" spans="1:15" s="7" customFormat="1" ht="100.5" customHeight="1" thickBot="1">
      <c r="A22" s="104"/>
      <c r="B22" s="105" t="s">
        <v>1</v>
      </c>
      <c r="C22" s="106">
        <f t="shared" ref="C22:L22" si="0">SUM(C9:C21)</f>
        <v>6672</v>
      </c>
      <c r="D22" s="106">
        <f t="shared" si="0"/>
        <v>6949</v>
      </c>
      <c r="E22" s="106">
        <f t="shared" si="0"/>
        <v>2080</v>
      </c>
      <c r="F22" s="106">
        <f t="shared" si="0"/>
        <v>443</v>
      </c>
      <c r="G22" s="106">
        <f t="shared" si="0"/>
        <v>69</v>
      </c>
      <c r="H22" s="106">
        <f t="shared" si="0"/>
        <v>1985</v>
      </c>
      <c r="I22" s="106">
        <f t="shared" si="0"/>
        <v>68</v>
      </c>
      <c r="J22" s="106">
        <f t="shared" si="0"/>
        <v>42</v>
      </c>
      <c r="K22" s="106">
        <f t="shared" si="0"/>
        <v>24</v>
      </c>
      <c r="L22" s="106">
        <f t="shared" si="0"/>
        <v>2</v>
      </c>
      <c r="M22" s="92"/>
    </row>
    <row r="23" spans="1:15" s="7" customFormat="1" ht="28.5" customHeight="1">
      <c r="A23" s="109"/>
      <c r="B23" s="10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92"/>
    </row>
    <row r="24" spans="1:15" s="108" customFormat="1" ht="87" customHeight="1">
      <c r="A24" s="107"/>
    </row>
    <row r="26" spans="1:15" ht="46.5" customHeight="1"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1:15" ht="36" customHeight="1">
      <c r="C27" s="85"/>
      <c r="D27" s="85"/>
      <c r="E27" s="85"/>
      <c r="F27" s="85"/>
      <c r="G27" s="85"/>
      <c r="H27" s="85"/>
      <c r="I27" s="85"/>
      <c r="J27" s="85"/>
      <c r="K27" s="85"/>
      <c r="L27" s="85"/>
    </row>
  </sheetData>
  <mergeCells count="18">
    <mergeCell ref="A2:L2"/>
    <mergeCell ref="A3:C3"/>
    <mergeCell ref="I3:L3"/>
    <mergeCell ref="A4:A8"/>
    <mergeCell ref="B4:B8"/>
    <mergeCell ref="C4:C8"/>
    <mergeCell ref="E4:E8"/>
    <mergeCell ref="F5:F8"/>
    <mergeCell ref="D4:D8"/>
    <mergeCell ref="E3:H3"/>
    <mergeCell ref="G5:G8"/>
    <mergeCell ref="H5:H8"/>
    <mergeCell ref="F4:L4"/>
    <mergeCell ref="I5:I8"/>
    <mergeCell ref="J5:L5"/>
    <mergeCell ref="J6:J8"/>
    <mergeCell ref="K6:K8"/>
    <mergeCell ref="L6:L8"/>
  </mergeCells>
  <conditionalFormatting sqref="B9:B11 B13:B14">
    <cfRule type="cellIs" dxfId="14" priority="8" operator="equal">
      <formula>0</formula>
    </cfRule>
  </conditionalFormatting>
  <conditionalFormatting sqref="B18:B20">
    <cfRule type="cellIs" dxfId="13" priority="6" operator="equal">
      <formula>0</formula>
    </cfRule>
  </conditionalFormatting>
  <conditionalFormatting sqref="B15:B16">
    <cfRule type="cellIs" dxfId="12" priority="5" operator="equal">
      <formula>0</formula>
    </cfRule>
  </conditionalFormatting>
  <conditionalFormatting sqref="B21">
    <cfRule type="cellIs" dxfId="11" priority="4" operator="equal">
      <formula>0</formula>
    </cfRule>
  </conditionalFormatting>
  <conditionalFormatting sqref="B17">
    <cfRule type="cellIs" dxfId="10" priority="1" operator="equal">
      <formula>0</formula>
    </cfRule>
  </conditionalFormatting>
  <printOptions horizontalCentered="1"/>
  <pageMargins left="0" right="0" top="0.19685039370078741" bottom="0.19685039370078741" header="0.11811023622047245" footer="0.11811023622047245"/>
  <pageSetup paperSize="9" scale="28" fitToHeight="1000" orientation="landscape" r:id="rId1"/>
  <rowBreaks count="1" manualBreakCount="1">
    <brk id="2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  <pageSetUpPr fitToPage="1"/>
  </sheetPr>
  <dimension ref="A1:AC27"/>
  <sheetViews>
    <sheetView showZeros="0" view="pageBreakPreview" zoomScale="33" zoomScaleNormal="40" zoomScaleSheetLayoutView="33" workbookViewId="0">
      <selection activeCell="C21" sqref="C21"/>
    </sheetView>
  </sheetViews>
  <sheetFormatPr defaultColWidth="9.140625" defaultRowHeight="15"/>
  <cols>
    <col min="1" max="1" width="8.140625" style="8" customWidth="1"/>
    <col min="2" max="2" width="51.5703125" style="9" customWidth="1"/>
    <col min="3" max="3" width="13.5703125" style="9" customWidth="1"/>
    <col min="4" max="4" width="12.28515625" style="9" customWidth="1"/>
    <col min="5" max="5" width="13.140625" style="9" customWidth="1"/>
    <col min="6" max="9" width="9.7109375" style="9" customWidth="1"/>
    <col min="10" max="10" width="16.5703125" style="9" customWidth="1"/>
    <col min="11" max="11" width="12" style="9" customWidth="1"/>
    <col min="12" max="12" width="12.7109375" style="9" customWidth="1"/>
    <col min="13" max="13" width="12" style="9" customWidth="1"/>
    <col min="14" max="20" width="12.7109375" style="9" customWidth="1"/>
    <col min="21" max="21" width="16.7109375" style="9" customWidth="1"/>
    <col min="22" max="22" width="20.5703125" style="9" customWidth="1"/>
    <col min="23" max="25" width="10.140625" style="9" customWidth="1"/>
    <col min="26" max="28" width="10.85546875" style="9" customWidth="1"/>
    <col min="29" max="29" width="14.140625" style="9" customWidth="1"/>
    <col min="30" max="16384" width="9.140625" style="9"/>
  </cols>
  <sheetData>
    <row r="1" spans="1:29" s="3" customFormat="1" ht="45" customHeight="1">
      <c r="A1" s="179" t="s">
        <v>76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86"/>
    </row>
    <row r="2" spans="1:29" s="3" customFormat="1" ht="84.75" customHeight="1">
      <c r="A2" s="180" t="s">
        <v>77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87"/>
    </row>
    <row r="3" spans="1:29" s="4" customFormat="1" ht="38.25" customHeight="1" thickBot="1">
      <c r="A3" s="122"/>
      <c r="B3" s="122"/>
      <c r="C3" s="122"/>
      <c r="D3" s="122"/>
      <c r="E3" s="122"/>
      <c r="F3" s="122"/>
      <c r="G3" s="122"/>
      <c r="H3" s="90"/>
      <c r="I3" s="90"/>
      <c r="J3" s="90"/>
      <c r="K3" s="90"/>
      <c r="L3" s="90"/>
      <c r="M3" s="90"/>
      <c r="N3" s="90"/>
      <c r="O3" s="182" t="s">
        <v>81</v>
      </c>
      <c r="P3" s="182"/>
      <c r="Q3" s="182"/>
      <c r="R3" s="182"/>
      <c r="S3" s="182"/>
      <c r="T3" s="182"/>
      <c r="U3" s="182"/>
      <c r="V3" s="183" t="s">
        <v>52</v>
      </c>
      <c r="W3" s="183"/>
      <c r="X3" s="183"/>
      <c r="Y3" s="183"/>
      <c r="Z3" s="183"/>
      <c r="AA3" s="183"/>
      <c r="AB3" s="88"/>
    </row>
    <row r="4" spans="1:29" s="1" customFormat="1" ht="42" customHeight="1">
      <c r="A4" s="184" t="s">
        <v>7</v>
      </c>
      <c r="B4" s="187" t="s">
        <v>56</v>
      </c>
      <c r="C4" s="190" t="s">
        <v>14</v>
      </c>
      <c r="D4" s="167" t="s">
        <v>3</v>
      </c>
      <c r="E4" s="193" t="s">
        <v>8</v>
      </c>
      <c r="F4" s="193"/>
      <c r="G4" s="193"/>
      <c r="H4" s="193"/>
      <c r="I4" s="164" t="s">
        <v>27</v>
      </c>
      <c r="J4" s="167" t="s">
        <v>25</v>
      </c>
      <c r="K4" s="164" t="s">
        <v>28</v>
      </c>
      <c r="L4" s="170" t="s">
        <v>4</v>
      </c>
      <c r="M4" s="173" t="s">
        <v>74</v>
      </c>
      <c r="N4" s="176" t="s">
        <v>29</v>
      </c>
      <c r="O4" s="150" t="s">
        <v>20</v>
      </c>
      <c r="P4" s="153" t="s">
        <v>24</v>
      </c>
      <c r="Q4" s="154" t="s">
        <v>41</v>
      </c>
      <c r="R4" s="154"/>
      <c r="S4" s="154"/>
      <c r="T4" s="154"/>
      <c r="U4" s="154"/>
      <c r="V4" s="154"/>
      <c r="W4" s="154"/>
      <c r="X4" s="154"/>
      <c r="Y4" s="155"/>
      <c r="Z4" s="156" t="s">
        <v>30</v>
      </c>
      <c r="AA4" s="157"/>
      <c r="AB4" s="39"/>
    </row>
    <row r="5" spans="1:29" s="1" customFormat="1" ht="42.75" customHeight="1">
      <c r="A5" s="185"/>
      <c r="B5" s="188"/>
      <c r="C5" s="191"/>
      <c r="D5" s="168"/>
      <c r="E5" s="162" t="s">
        <v>16</v>
      </c>
      <c r="F5" s="162" t="s">
        <v>17</v>
      </c>
      <c r="G5" s="162" t="s">
        <v>18</v>
      </c>
      <c r="H5" s="162" t="s">
        <v>19</v>
      </c>
      <c r="I5" s="165"/>
      <c r="J5" s="168"/>
      <c r="K5" s="165"/>
      <c r="L5" s="171"/>
      <c r="M5" s="174"/>
      <c r="N5" s="177"/>
      <c r="O5" s="151"/>
      <c r="P5" s="137"/>
      <c r="Q5" s="137" t="s">
        <v>31</v>
      </c>
      <c r="R5" s="137" t="s">
        <v>21</v>
      </c>
      <c r="S5" s="137" t="s">
        <v>22</v>
      </c>
      <c r="T5" s="139" t="s">
        <v>9</v>
      </c>
      <c r="U5" s="139" t="s">
        <v>26</v>
      </c>
      <c r="V5" s="141" t="s">
        <v>12</v>
      </c>
      <c r="W5" s="144" t="s">
        <v>8</v>
      </c>
      <c r="X5" s="145"/>
      <c r="Y5" s="145"/>
      <c r="Z5" s="158"/>
      <c r="AA5" s="159"/>
      <c r="AB5" s="39"/>
    </row>
    <row r="6" spans="1:29" s="1" customFormat="1" ht="75" customHeight="1">
      <c r="A6" s="185"/>
      <c r="B6" s="188"/>
      <c r="C6" s="191"/>
      <c r="D6" s="168"/>
      <c r="E6" s="162"/>
      <c r="F6" s="162"/>
      <c r="G6" s="162"/>
      <c r="H6" s="162"/>
      <c r="I6" s="165"/>
      <c r="J6" s="168"/>
      <c r="K6" s="165"/>
      <c r="L6" s="171"/>
      <c r="M6" s="174"/>
      <c r="N6" s="177"/>
      <c r="O6" s="151"/>
      <c r="P6" s="137"/>
      <c r="Q6" s="137"/>
      <c r="R6" s="137"/>
      <c r="S6" s="137"/>
      <c r="T6" s="139"/>
      <c r="U6" s="139"/>
      <c r="V6" s="142"/>
      <c r="W6" s="146" t="s">
        <v>6</v>
      </c>
      <c r="X6" s="146" t="s">
        <v>5</v>
      </c>
      <c r="Y6" s="148" t="s">
        <v>10</v>
      </c>
      <c r="Z6" s="160"/>
      <c r="AA6" s="161"/>
      <c r="AB6" s="39"/>
    </row>
    <row r="7" spans="1:29" s="1" customFormat="1" ht="54" customHeight="1">
      <c r="A7" s="185"/>
      <c r="B7" s="188"/>
      <c r="C7" s="191"/>
      <c r="D7" s="168"/>
      <c r="E7" s="162"/>
      <c r="F7" s="162"/>
      <c r="G7" s="162"/>
      <c r="H7" s="162"/>
      <c r="I7" s="165"/>
      <c r="J7" s="168"/>
      <c r="K7" s="165"/>
      <c r="L7" s="171"/>
      <c r="M7" s="174"/>
      <c r="N7" s="177"/>
      <c r="O7" s="151"/>
      <c r="P7" s="137"/>
      <c r="Q7" s="137"/>
      <c r="R7" s="137"/>
      <c r="S7" s="137"/>
      <c r="T7" s="139"/>
      <c r="U7" s="139"/>
      <c r="V7" s="142"/>
      <c r="W7" s="146"/>
      <c r="X7" s="146"/>
      <c r="Y7" s="148"/>
      <c r="Z7" s="133" t="s">
        <v>32</v>
      </c>
      <c r="AA7" s="135" t="s">
        <v>2</v>
      </c>
      <c r="AB7" s="40"/>
    </row>
    <row r="8" spans="1:29" s="1" customFormat="1" ht="159" customHeight="1" thickBot="1">
      <c r="A8" s="186"/>
      <c r="B8" s="189"/>
      <c r="C8" s="192"/>
      <c r="D8" s="169"/>
      <c r="E8" s="163"/>
      <c r="F8" s="163"/>
      <c r="G8" s="163"/>
      <c r="H8" s="163"/>
      <c r="I8" s="166"/>
      <c r="J8" s="169"/>
      <c r="K8" s="166"/>
      <c r="L8" s="172"/>
      <c r="M8" s="175"/>
      <c r="N8" s="178"/>
      <c r="O8" s="152"/>
      <c r="P8" s="138"/>
      <c r="Q8" s="138"/>
      <c r="R8" s="138"/>
      <c r="S8" s="138"/>
      <c r="T8" s="140"/>
      <c r="U8" s="140"/>
      <c r="V8" s="143"/>
      <c r="W8" s="147"/>
      <c r="X8" s="147"/>
      <c r="Y8" s="149"/>
      <c r="Z8" s="134"/>
      <c r="AA8" s="136"/>
      <c r="AB8" s="40"/>
    </row>
    <row r="9" spans="1:29" s="6" customFormat="1" ht="31.5" customHeight="1" thickBot="1">
      <c r="A9" s="14" t="s">
        <v>0</v>
      </c>
      <c r="B9" s="13" t="s">
        <v>13</v>
      </c>
      <c r="C9" s="11">
        <v>1</v>
      </c>
      <c r="D9" s="11">
        <f>+C9+1</f>
        <v>2</v>
      </c>
      <c r="E9" s="11">
        <f t="shared" ref="E9:AA9" si="0">+D9+1</f>
        <v>3</v>
      </c>
      <c r="F9" s="11">
        <f t="shared" si="0"/>
        <v>4</v>
      </c>
      <c r="G9" s="11">
        <f t="shared" si="0"/>
        <v>5</v>
      </c>
      <c r="H9" s="11">
        <f t="shared" si="0"/>
        <v>6</v>
      </c>
      <c r="I9" s="11">
        <f t="shared" si="0"/>
        <v>7</v>
      </c>
      <c r="J9" s="11">
        <f t="shared" si="0"/>
        <v>8</v>
      </c>
      <c r="K9" s="11">
        <f t="shared" si="0"/>
        <v>9</v>
      </c>
      <c r="L9" s="11">
        <f t="shared" si="0"/>
        <v>10</v>
      </c>
      <c r="M9" s="11">
        <f t="shared" si="0"/>
        <v>11</v>
      </c>
      <c r="N9" s="11">
        <f t="shared" si="0"/>
        <v>12</v>
      </c>
      <c r="O9" s="11">
        <f t="shared" si="0"/>
        <v>13</v>
      </c>
      <c r="P9" s="11">
        <f t="shared" si="0"/>
        <v>14</v>
      </c>
      <c r="Q9" s="11">
        <f t="shared" si="0"/>
        <v>15</v>
      </c>
      <c r="R9" s="11">
        <f t="shared" si="0"/>
        <v>16</v>
      </c>
      <c r="S9" s="11">
        <f t="shared" si="0"/>
        <v>17</v>
      </c>
      <c r="T9" s="11">
        <f t="shared" si="0"/>
        <v>18</v>
      </c>
      <c r="U9" s="11">
        <f t="shared" si="0"/>
        <v>19</v>
      </c>
      <c r="V9" s="11">
        <f t="shared" si="0"/>
        <v>20</v>
      </c>
      <c r="W9" s="11">
        <f t="shared" si="0"/>
        <v>21</v>
      </c>
      <c r="X9" s="11">
        <f t="shared" si="0"/>
        <v>22</v>
      </c>
      <c r="Y9" s="11">
        <f t="shared" si="0"/>
        <v>23</v>
      </c>
      <c r="Z9" s="11">
        <f t="shared" si="0"/>
        <v>24</v>
      </c>
      <c r="AA9" s="11">
        <f t="shared" si="0"/>
        <v>25</v>
      </c>
      <c r="AB9" s="41"/>
    </row>
    <row r="10" spans="1:29" s="7" customFormat="1" ht="74.25" customHeight="1">
      <c r="A10" s="51">
        <v>1</v>
      </c>
      <c r="B10" s="44" t="s">
        <v>70</v>
      </c>
      <c r="C10" s="71">
        <f>+D10+J10</f>
        <v>0</v>
      </c>
      <c r="D10" s="71">
        <f>SUM(E10:H10)</f>
        <v>0</v>
      </c>
      <c r="E10" s="26"/>
      <c r="F10" s="26"/>
      <c r="G10" s="26"/>
      <c r="H10" s="26"/>
      <c r="I10" s="26"/>
      <c r="J10" s="26"/>
      <c r="K10" s="26"/>
      <c r="L10" s="72">
        <f>+Q10+V10</f>
        <v>0</v>
      </c>
      <c r="M10" s="73" t="str">
        <f>IFERROR(L10/C10*100, "")</f>
        <v/>
      </c>
      <c r="N10" s="54"/>
      <c r="O10" s="26"/>
      <c r="P10" s="26"/>
      <c r="Q10" s="71">
        <f>+R10+S10+U10</f>
        <v>0</v>
      </c>
      <c r="R10" s="26"/>
      <c r="S10" s="26"/>
      <c r="T10" s="26"/>
      <c r="U10" s="17"/>
      <c r="V10" s="71">
        <f>SUM(W10:Y10)</f>
        <v>0</v>
      </c>
      <c r="W10" s="26"/>
      <c r="X10" s="26"/>
      <c r="Y10" s="48"/>
      <c r="Z10" s="51"/>
      <c r="AA10" s="27"/>
      <c r="AB10" s="42"/>
      <c r="AC10" s="38">
        <f>+P10-(U10+W10)</f>
        <v>0</v>
      </c>
    </row>
    <row r="11" spans="1:29" s="7" customFormat="1" ht="63" customHeight="1">
      <c r="A11" s="52">
        <f>+A10+1</f>
        <v>2</v>
      </c>
      <c r="B11" s="45" t="s">
        <v>57</v>
      </c>
      <c r="C11" s="71">
        <f t="shared" ref="C11:C14" si="1">+D11+J11</f>
        <v>0</v>
      </c>
      <c r="D11" s="71">
        <f t="shared" ref="D11:D14" si="2">SUM(E11:H11)</f>
        <v>0</v>
      </c>
      <c r="E11" s="28"/>
      <c r="F11" s="28"/>
      <c r="G11" s="28"/>
      <c r="H11" s="28"/>
      <c r="I11" s="28"/>
      <c r="J11" s="28"/>
      <c r="K11" s="28"/>
      <c r="L11" s="72">
        <f t="shared" ref="L11:L23" si="3">+Q11+V11</f>
        <v>0</v>
      </c>
      <c r="M11" s="73" t="str">
        <f t="shared" ref="M11:M24" si="4">IFERROR(L11/C11*100, "")</f>
        <v/>
      </c>
      <c r="N11" s="55"/>
      <c r="O11" s="28"/>
      <c r="P11" s="26"/>
      <c r="Q11" s="71">
        <f t="shared" ref="Q11:Q23" si="5">+R11+S11+U11</f>
        <v>0</v>
      </c>
      <c r="R11" s="28"/>
      <c r="S11" s="28"/>
      <c r="T11" s="28"/>
      <c r="U11" s="18"/>
      <c r="V11" s="71">
        <f>SUM(W11:Y11)</f>
        <v>0</v>
      </c>
      <c r="W11" s="28"/>
      <c r="X11" s="28"/>
      <c r="Y11" s="49"/>
      <c r="Z11" s="52"/>
      <c r="AA11" s="29"/>
      <c r="AB11" s="42"/>
      <c r="AC11" s="38">
        <f t="shared" ref="AC11:AC23" si="6">+P11-(U11+W11)</f>
        <v>0</v>
      </c>
    </row>
    <row r="12" spans="1:29" s="7" customFormat="1" ht="63" customHeight="1">
      <c r="A12" s="52">
        <f t="shared" ref="A12:A23" si="7">+A11+1</f>
        <v>3</v>
      </c>
      <c r="B12" s="45" t="s">
        <v>80</v>
      </c>
      <c r="C12" s="71">
        <f t="shared" si="1"/>
        <v>0</v>
      </c>
      <c r="D12" s="71">
        <f t="shared" si="2"/>
        <v>0</v>
      </c>
      <c r="E12" s="28"/>
      <c r="F12" s="28"/>
      <c r="G12" s="28"/>
      <c r="H12" s="28"/>
      <c r="I12" s="28"/>
      <c r="J12" s="28"/>
      <c r="K12" s="28"/>
      <c r="L12" s="72">
        <f t="shared" si="3"/>
        <v>0</v>
      </c>
      <c r="M12" s="73" t="str">
        <f t="shared" si="4"/>
        <v/>
      </c>
      <c r="N12" s="55"/>
      <c r="O12" s="28"/>
      <c r="P12" s="26"/>
      <c r="Q12" s="71">
        <f t="shared" si="5"/>
        <v>0</v>
      </c>
      <c r="R12" s="28"/>
      <c r="S12" s="28"/>
      <c r="T12" s="28"/>
      <c r="U12" s="18"/>
      <c r="V12" s="71">
        <f t="shared" ref="V12:V21" si="8">SUM(W12:Y12)</f>
        <v>0</v>
      </c>
      <c r="W12" s="28"/>
      <c r="X12" s="28"/>
      <c r="Y12" s="49"/>
      <c r="Z12" s="52"/>
      <c r="AA12" s="29"/>
      <c r="AB12" s="42"/>
      <c r="AC12" s="38">
        <f t="shared" si="6"/>
        <v>0</v>
      </c>
    </row>
    <row r="13" spans="1:29" s="7" customFormat="1" ht="63" customHeight="1">
      <c r="A13" s="52">
        <f t="shared" si="7"/>
        <v>4</v>
      </c>
      <c r="B13" s="45" t="s">
        <v>58</v>
      </c>
      <c r="C13" s="71">
        <f t="shared" si="1"/>
        <v>0</v>
      </c>
      <c r="D13" s="71">
        <f t="shared" si="2"/>
        <v>0</v>
      </c>
      <c r="E13" s="28"/>
      <c r="F13" s="28"/>
      <c r="G13" s="28"/>
      <c r="H13" s="28"/>
      <c r="I13" s="28"/>
      <c r="J13" s="28"/>
      <c r="K13" s="28"/>
      <c r="L13" s="72">
        <f t="shared" si="3"/>
        <v>0</v>
      </c>
      <c r="M13" s="73" t="str">
        <f t="shared" si="4"/>
        <v/>
      </c>
      <c r="N13" s="55"/>
      <c r="O13" s="28"/>
      <c r="P13" s="26"/>
      <c r="Q13" s="71">
        <f t="shared" si="5"/>
        <v>0</v>
      </c>
      <c r="R13" s="28"/>
      <c r="S13" s="28"/>
      <c r="T13" s="28"/>
      <c r="U13" s="18"/>
      <c r="V13" s="71">
        <f t="shared" si="8"/>
        <v>0</v>
      </c>
      <c r="W13" s="28"/>
      <c r="X13" s="28"/>
      <c r="Y13" s="49"/>
      <c r="Z13" s="52"/>
      <c r="AA13" s="29"/>
      <c r="AB13" s="42"/>
      <c r="AC13" s="38">
        <f t="shared" si="6"/>
        <v>0</v>
      </c>
    </row>
    <row r="14" spans="1:29" s="7" customFormat="1" ht="63" customHeight="1">
      <c r="A14" s="52">
        <f t="shared" si="7"/>
        <v>5</v>
      </c>
      <c r="B14" s="45" t="s">
        <v>59</v>
      </c>
      <c r="C14" s="71">
        <f t="shared" si="1"/>
        <v>0</v>
      </c>
      <c r="D14" s="71">
        <f t="shared" si="2"/>
        <v>0</v>
      </c>
      <c r="E14" s="28"/>
      <c r="F14" s="28"/>
      <c r="G14" s="28"/>
      <c r="H14" s="28"/>
      <c r="I14" s="28"/>
      <c r="J14" s="28"/>
      <c r="K14" s="28"/>
      <c r="L14" s="72">
        <f t="shared" si="3"/>
        <v>0</v>
      </c>
      <c r="M14" s="73" t="str">
        <f t="shared" si="4"/>
        <v/>
      </c>
      <c r="N14" s="55"/>
      <c r="O14" s="28"/>
      <c r="P14" s="26"/>
      <c r="Q14" s="71">
        <f t="shared" si="5"/>
        <v>0</v>
      </c>
      <c r="R14" s="28"/>
      <c r="S14" s="28"/>
      <c r="T14" s="28"/>
      <c r="U14" s="18"/>
      <c r="V14" s="71">
        <f t="shared" si="8"/>
        <v>0</v>
      </c>
      <c r="W14" s="28"/>
      <c r="X14" s="28"/>
      <c r="Y14" s="49"/>
      <c r="Z14" s="52"/>
      <c r="AA14" s="29"/>
      <c r="AB14" s="42"/>
      <c r="AC14" s="38">
        <f t="shared" si="6"/>
        <v>0</v>
      </c>
    </row>
    <row r="15" spans="1:29" s="7" customFormat="1" ht="63" customHeight="1">
      <c r="A15" s="52">
        <f t="shared" si="7"/>
        <v>6</v>
      </c>
      <c r="B15" s="45" t="s">
        <v>60</v>
      </c>
      <c r="C15" s="71">
        <f t="shared" ref="C15:C23" si="9">+D15+J15</f>
        <v>0</v>
      </c>
      <c r="D15" s="71">
        <f t="shared" ref="D15:D23" si="10">SUM(E15:H15)</f>
        <v>0</v>
      </c>
      <c r="E15" s="28"/>
      <c r="F15" s="28"/>
      <c r="G15" s="28"/>
      <c r="H15" s="28"/>
      <c r="I15" s="28"/>
      <c r="J15" s="28"/>
      <c r="K15" s="28"/>
      <c r="L15" s="72">
        <f t="shared" si="3"/>
        <v>0</v>
      </c>
      <c r="M15" s="73" t="str">
        <f t="shared" si="4"/>
        <v/>
      </c>
      <c r="N15" s="55"/>
      <c r="O15" s="28"/>
      <c r="P15" s="26"/>
      <c r="Q15" s="71">
        <f t="shared" si="5"/>
        <v>0</v>
      </c>
      <c r="R15" s="28"/>
      <c r="S15" s="28"/>
      <c r="T15" s="28"/>
      <c r="U15" s="18"/>
      <c r="V15" s="71">
        <f t="shared" si="8"/>
        <v>0</v>
      </c>
      <c r="W15" s="28"/>
      <c r="X15" s="28"/>
      <c r="Y15" s="49"/>
      <c r="Z15" s="52"/>
      <c r="AA15" s="29"/>
      <c r="AB15" s="42"/>
      <c r="AC15" s="38">
        <f t="shared" si="6"/>
        <v>0</v>
      </c>
    </row>
    <row r="16" spans="1:29" s="7" customFormat="1" ht="63" customHeight="1">
      <c r="A16" s="52">
        <f t="shared" si="7"/>
        <v>7</v>
      </c>
      <c r="B16" s="45" t="s">
        <v>61</v>
      </c>
      <c r="C16" s="71">
        <f t="shared" si="9"/>
        <v>0</v>
      </c>
      <c r="D16" s="71">
        <f t="shared" si="10"/>
        <v>0</v>
      </c>
      <c r="E16" s="28"/>
      <c r="F16" s="28"/>
      <c r="G16" s="28"/>
      <c r="H16" s="28"/>
      <c r="I16" s="28"/>
      <c r="J16" s="28"/>
      <c r="K16" s="28"/>
      <c r="L16" s="72">
        <f t="shared" si="3"/>
        <v>0</v>
      </c>
      <c r="M16" s="73" t="str">
        <f t="shared" si="4"/>
        <v/>
      </c>
      <c r="N16" s="55"/>
      <c r="O16" s="28"/>
      <c r="P16" s="26"/>
      <c r="Q16" s="71">
        <f t="shared" si="5"/>
        <v>0</v>
      </c>
      <c r="R16" s="28"/>
      <c r="S16" s="28"/>
      <c r="T16" s="28"/>
      <c r="U16" s="18"/>
      <c r="V16" s="71">
        <f t="shared" si="8"/>
        <v>0</v>
      </c>
      <c r="W16" s="28"/>
      <c r="X16" s="28"/>
      <c r="Y16" s="49"/>
      <c r="Z16" s="52"/>
      <c r="AA16" s="29"/>
      <c r="AB16" s="42"/>
      <c r="AC16" s="38">
        <f t="shared" si="6"/>
        <v>0</v>
      </c>
    </row>
    <row r="17" spans="1:29" s="7" customFormat="1" ht="63" customHeight="1">
      <c r="A17" s="52">
        <f t="shared" si="7"/>
        <v>8</v>
      </c>
      <c r="B17" s="45" t="s">
        <v>62</v>
      </c>
      <c r="C17" s="71">
        <f t="shared" si="9"/>
        <v>0</v>
      </c>
      <c r="D17" s="71">
        <f t="shared" si="10"/>
        <v>0</v>
      </c>
      <c r="E17" s="28"/>
      <c r="F17" s="28"/>
      <c r="G17" s="28"/>
      <c r="H17" s="28"/>
      <c r="I17" s="28"/>
      <c r="J17" s="28"/>
      <c r="K17" s="28"/>
      <c r="L17" s="72">
        <f t="shared" si="3"/>
        <v>0</v>
      </c>
      <c r="M17" s="73" t="str">
        <f t="shared" si="4"/>
        <v/>
      </c>
      <c r="N17" s="55"/>
      <c r="O17" s="28"/>
      <c r="P17" s="26"/>
      <c r="Q17" s="71">
        <f t="shared" si="5"/>
        <v>0</v>
      </c>
      <c r="R17" s="28"/>
      <c r="S17" s="28"/>
      <c r="T17" s="28"/>
      <c r="U17" s="18"/>
      <c r="V17" s="71">
        <f t="shared" si="8"/>
        <v>0</v>
      </c>
      <c r="W17" s="28"/>
      <c r="X17" s="28"/>
      <c r="Y17" s="49"/>
      <c r="Z17" s="52"/>
      <c r="AA17" s="29"/>
      <c r="AB17" s="42"/>
      <c r="AC17" s="38">
        <f t="shared" si="6"/>
        <v>0</v>
      </c>
    </row>
    <row r="18" spans="1:29" s="7" customFormat="1" ht="63" customHeight="1">
      <c r="A18" s="52">
        <f t="shared" si="7"/>
        <v>9</v>
      </c>
      <c r="B18" s="45" t="s">
        <v>63</v>
      </c>
      <c r="C18" s="71">
        <f t="shared" si="9"/>
        <v>0</v>
      </c>
      <c r="D18" s="71">
        <f t="shared" si="10"/>
        <v>0</v>
      </c>
      <c r="E18" s="28"/>
      <c r="F18" s="28"/>
      <c r="G18" s="28"/>
      <c r="H18" s="28"/>
      <c r="I18" s="28"/>
      <c r="J18" s="28"/>
      <c r="K18" s="28"/>
      <c r="L18" s="72">
        <f t="shared" si="3"/>
        <v>0</v>
      </c>
      <c r="M18" s="73" t="str">
        <f t="shared" si="4"/>
        <v/>
      </c>
      <c r="N18" s="55"/>
      <c r="O18" s="28"/>
      <c r="P18" s="26"/>
      <c r="Q18" s="71">
        <f t="shared" si="5"/>
        <v>0</v>
      </c>
      <c r="R18" s="28"/>
      <c r="S18" s="28"/>
      <c r="T18" s="28"/>
      <c r="U18" s="18"/>
      <c r="V18" s="71">
        <f t="shared" si="8"/>
        <v>0</v>
      </c>
      <c r="W18" s="28"/>
      <c r="X18" s="28"/>
      <c r="Y18" s="49"/>
      <c r="Z18" s="52"/>
      <c r="AA18" s="29"/>
      <c r="AB18" s="42"/>
      <c r="AC18" s="38">
        <f t="shared" si="6"/>
        <v>0</v>
      </c>
    </row>
    <row r="19" spans="1:29" s="7" customFormat="1" ht="63" customHeight="1">
      <c r="A19" s="52">
        <f t="shared" si="7"/>
        <v>10</v>
      </c>
      <c r="B19" s="45" t="s">
        <v>64</v>
      </c>
      <c r="C19" s="71">
        <f t="shared" si="9"/>
        <v>0</v>
      </c>
      <c r="D19" s="71">
        <f t="shared" si="10"/>
        <v>0</v>
      </c>
      <c r="E19" s="28"/>
      <c r="F19" s="28"/>
      <c r="G19" s="28"/>
      <c r="H19" s="28"/>
      <c r="I19" s="28"/>
      <c r="J19" s="28"/>
      <c r="K19" s="28"/>
      <c r="L19" s="72">
        <f t="shared" si="3"/>
        <v>0</v>
      </c>
      <c r="M19" s="73" t="str">
        <f t="shared" si="4"/>
        <v/>
      </c>
      <c r="N19" s="55"/>
      <c r="O19" s="28"/>
      <c r="P19" s="26"/>
      <c r="Q19" s="71">
        <f t="shared" si="5"/>
        <v>0</v>
      </c>
      <c r="R19" s="28"/>
      <c r="S19" s="28"/>
      <c r="T19" s="28"/>
      <c r="U19" s="18"/>
      <c r="V19" s="71">
        <f t="shared" si="8"/>
        <v>0</v>
      </c>
      <c r="W19" s="28"/>
      <c r="X19" s="28"/>
      <c r="Y19" s="49"/>
      <c r="Z19" s="52"/>
      <c r="AA19" s="29"/>
      <c r="AB19" s="42"/>
      <c r="AC19" s="38">
        <f t="shared" si="6"/>
        <v>0</v>
      </c>
    </row>
    <row r="20" spans="1:29" s="7" customFormat="1" ht="63" customHeight="1">
      <c r="A20" s="52">
        <f t="shared" si="7"/>
        <v>11</v>
      </c>
      <c r="B20" s="45" t="s">
        <v>65</v>
      </c>
      <c r="C20" s="71">
        <f t="shared" si="9"/>
        <v>0</v>
      </c>
      <c r="D20" s="71">
        <f t="shared" si="10"/>
        <v>0</v>
      </c>
      <c r="E20" s="28"/>
      <c r="F20" s="28"/>
      <c r="G20" s="28"/>
      <c r="H20" s="28"/>
      <c r="I20" s="28"/>
      <c r="J20" s="28"/>
      <c r="K20" s="28"/>
      <c r="L20" s="72">
        <f t="shared" si="3"/>
        <v>0</v>
      </c>
      <c r="M20" s="73" t="str">
        <f t="shared" si="4"/>
        <v/>
      </c>
      <c r="N20" s="55"/>
      <c r="O20" s="28"/>
      <c r="P20" s="26"/>
      <c r="Q20" s="71">
        <f t="shared" si="5"/>
        <v>0</v>
      </c>
      <c r="R20" s="28"/>
      <c r="S20" s="28"/>
      <c r="T20" s="28"/>
      <c r="U20" s="18"/>
      <c r="V20" s="71">
        <f t="shared" si="8"/>
        <v>0</v>
      </c>
      <c r="W20" s="28"/>
      <c r="X20" s="28"/>
      <c r="Y20" s="49"/>
      <c r="Z20" s="52"/>
      <c r="AA20" s="29"/>
      <c r="AB20" s="42"/>
      <c r="AC20" s="38">
        <f t="shared" si="6"/>
        <v>0</v>
      </c>
    </row>
    <row r="21" spans="1:29" s="7" customFormat="1" ht="63" customHeight="1">
      <c r="A21" s="52">
        <f t="shared" si="7"/>
        <v>12</v>
      </c>
      <c r="B21" s="45" t="s">
        <v>66</v>
      </c>
      <c r="C21" s="71">
        <f t="shared" si="9"/>
        <v>0</v>
      </c>
      <c r="D21" s="71">
        <f t="shared" si="10"/>
        <v>0</v>
      </c>
      <c r="E21" s="28"/>
      <c r="F21" s="28"/>
      <c r="G21" s="28"/>
      <c r="H21" s="28"/>
      <c r="I21" s="28"/>
      <c r="J21" s="28"/>
      <c r="K21" s="28"/>
      <c r="L21" s="72">
        <f t="shared" si="3"/>
        <v>0</v>
      </c>
      <c r="M21" s="73" t="str">
        <f t="shared" si="4"/>
        <v/>
      </c>
      <c r="N21" s="55"/>
      <c r="O21" s="28"/>
      <c r="P21" s="26"/>
      <c r="Q21" s="71">
        <f t="shared" si="5"/>
        <v>0</v>
      </c>
      <c r="R21" s="28"/>
      <c r="S21" s="28"/>
      <c r="T21" s="28"/>
      <c r="U21" s="18"/>
      <c r="V21" s="71">
        <f t="shared" si="8"/>
        <v>0</v>
      </c>
      <c r="W21" s="28"/>
      <c r="X21" s="28"/>
      <c r="Y21" s="49"/>
      <c r="Z21" s="52"/>
      <c r="AA21" s="29"/>
      <c r="AB21" s="42"/>
      <c r="AC21" s="38">
        <f t="shared" si="6"/>
        <v>0</v>
      </c>
    </row>
    <row r="22" spans="1:29" s="7" customFormat="1" ht="63" customHeight="1">
      <c r="A22" s="52">
        <f t="shared" si="7"/>
        <v>13</v>
      </c>
      <c r="B22" s="45" t="s">
        <v>67</v>
      </c>
      <c r="C22" s="71">
        <f t="shared" si="9"/>
        <v>0</v>
      </c>
      <c r="D22" s="71">
        <f t="shared" si="10"/>
        <v>0</v>
      </c>
      <c r="E22" s="28"/>
      <c r="F22" s="28"/>
      <c r="G22" s="28"/>
      <c r="H22" s="28"/>
      <c r="I22" s="28"/>
      <c r="J22" s="28"/>
      <c r="K22" s="28"/>
      <c r="L22" s="72">
        <f t="shared" si="3"/>
        <v>0</v>
      </c>
      <c r="M22" s="84" t="str">
        <f t="shared" si="4"/>
        <v/>
      </c>
      <c r="N22" s="55"/>
      <c r="O22" s="28"/>
      <c r="P22" s="26"/>
      <c r="Q22" s="71">
        <f t="shared" si="5"/>
        <v>0</v>
      </c>
      <c r="R22" s="28"/>
      <c r="S22" s="28"/>
      <c r="T22" s="28"/>
      <c r="U22" s="18"/>
      <c r="V22" s="71">
        <f t="shared" ref="V22:V23" si="11">SUM(W22:Y22)</f>
        <v>0</v>
      </c>
      <c r="W22" s="28"/>
      <c r="X22" s="28"/>
      <c r="Y22" s="49"/>
      <c r="Z22" s="52"/>
      <c r="AA22" s="29"/>
      <c r="AB22" s="42"/>
      <c r="AC22" s="38">
        <f t="shared" si="6"/>
        <v>0</v>
      </c>
    </row>
    <row r="23" spans="1:29" s="7" customFormat="1" ht="63" customHeight="1" thickBot="1">
      <c r="A23" s="52">
        <f t="shared" si="7"/>
        <v>14</v>
      </c>
      <c r="B23" s="45" t="s">
        <v>79</v>
      </c>
      <c r="C23" s="71">
        <f t="shared" si="9"/>
        <v>0</v>
      </c>
      <c r="D23" s="71">
        <f t="shared" si="10"/>
        <v>0</v>
      </c>
      <c r="E23" s="28"/>
      <c r="F23" s="28"/>
      <c r="G23" s="28"/>
      <c r="H23" s="28"/>
      <c r="I23" s="28"/>
      <c r="J23" s="28"/>
      <c r="K23" s="28"/>
      <c r="L23" s="72">
        <f t="shared" si="3"/>
        <v>0</v>
      </c>
      <c r="M23" s="81" t="str">
        <f t="shared" si="4"/>
        <v/>
      </c>
      <c r="N23" s="55"/>
      <c r="O23" s="28"/>
      <c r="P23" s="28"/>
      <c r="Q23" s="71">
        <f t="shared" si="5"/>
        <v>0</v>
      </c>
      <c r="R23" s="28"/>
      <c r="S23" s="28"/>
      <c r="T23" s="28"/>
      <c r="U23" s="18"/>
      <c r="V23" s="71">
        <f t="shared" si="11"/>
        <v>0</v>
      </c>
      <c r="W23" s="28"/>
      <c r="X23" s="28"/>
      <c r="Y23" s="49"/>
      <c r="Z23" s="52"/>
      <c r="AA23" s="29"/>
      <c r="AB23" s="42"/>
      <c r="AC23" s="38">
        <f t="shared" si="6"/>
        <v>0</v>
      </c>
    </row>
    <row r="24" spans="1:29" s="7" customFormat="1" ht="63" customHeight="1" thickBot="1">
      <c r="A24" s="15"/>
      <c r="B24" s="19" t="s">
        <v>1</v>
      </c>
      <c r="C24" s="16">
        <f t="shared" ref="C24:AA24" si="12">SUM(C10:C23)</f>
        <v>0</v>
      </c>
      <c r="D24" s="16">
        <f t="shared" si="12"/>
        <v>0</v>
      </c>
      <c r="E24" s="16">
        <f t="shared" si="12"/>
        <v>0</v>
      </c>
      <c r="F24" s="16">
        <f t="shared" si="12"/>
        <v>0</v>
      </c>
      <c r="G24" s="16">
        <f t="shared" si="12"/>
        <v>0</v>
      </c>
      <c r="H24" s="16">
        <f t="shared" si="12"/>
        <v>0</v>
      </c>
      <c r="I24" s="16">
        <f t="shared" si="12"/>
        <v>0</v>
      </c>
      <c r="J24" s="16">
        <f t="shared" si="12"/>
        <v>0</v>
      </c>
      <c r="K24" s="16">
        <f t="shared" si="12"/>
        <v>0</v>
      </c>
      <c r="L24" s="50">
        <f t="shared" si="12"/>
        <v>0</v>
      </c>
      <c r="M24" s="82" t="str">
        <f t="shared" si="4"/>
        <v/>
      </c>
      <c r="N24" s="56">
        <f t="shared" si="12"/>
        <v>0</v>
      </c>
      <c r="O24" s="16">
        <f t="shared" si="12"/>
        <v>0</v>
      </c>
      <c r="P24" s="16">
        <f t="shared" si="12"/>
        <v>0</v>
      </c>
      <c r="Q24" s="16">
        <f t="shared" si="12"/>
        <v>0</v>
      </c>
      <c r="R24" s="16">
        <f t="shared" si="12"/>
        <v>0</v>
      </c>
      <c r="S24" s="16">
        <f t="shared" si="12"/>
        <v>0</v>
      </c>
      <c r="T24" s="16">
        <f t="shared" si="12"/>
        <v>0</v>
      </c>
      <c r="U24" s="16">
        <f t="shared" si="12"/>
        <v>0</v>
      </c>
      <c r="V24" s="16">
        <f t="shared" si="12"/>
        <v>0</v>
      </c>
      <c r="W24" s="16">
        <f t="shared" si="12"/>
        <v>0</v>
      </c>
      <c r="X24" s="16">
        <f t="shared" si="12"/>
        <v>0</v>
      </c>
      <c r="Y24" s="50">
        <f t="shared" si="12"/>
        <v>0</v>
      </c>
      <c r="Z24" s="15">
        <f t="shared" si="12"/>
        <v>0</v>
      </c>
      <c r="AA24" s="53">
        <f t="shared" si="12"/>
        <v>0</v>
      </c>
      <c r="AB24" s="35"/>
    </row>
    <row r="27" spans="1:29" ht="26.25"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</row>
  </sheetData>
  <mergeCells count="36">
    <mergeCell ref="A4:A8"/>
    <mergeCell ref="B4:B8"/>
    <mergeCell ref="C4:C8"/>
    <mergeCell ref="D4:D8"/>
    <mergeCell ref="E4:H4"/>
    <mergeCell ref="A1:AA1"/>
    <mergeCell ref="A2:AA2"/>
    <mergeCell ref="A3:G3"/>
    <mergeCell ref="O3:U3"/>
    <mergeCell ref="V3:AA3"/>
    <mergeCell ref="O4:O8"/>
    <mergeCell ref="P4:P8"/>
    <mergeCell ref="Q4:Y4"/>
    <mergeCell ref="Z4:AA6"/>
    <mergeCell ref="E5:E8"/>
    <mergeCell ref="F5:F8"/>
    <mergeCell ref="G5:G8"/>
    <mergeCell ref="H5:H8"/>
    <mergeCell ref="Q5:Q8"/>
    <mergeCell ref="R5:R8"/>
    <mergeCell ref="I4:I8"/>
    <mergeCell ref="J4:J8"/>
    <mergeCell ref="K4:K8"/>
    <mergeCell ref="L4:L8"/>
    <mergeCell ref="M4:M8"/>
    <mergeCell ref="N4:N8"/>
    <mergeCell ref="Z7:Z8"/>
    <mergeCell ref="AA7:AA8"/>
    <mergeCell ref="S5:S8"/>
    <mergeCell ref="T5:T8"/>
    <mergeCell ref="U5:U8"/>
    <mergeCell ref="V5:V8"/>
    <mergeCell ref="W5:Y5"/>
    <mergeCell ref="W6:W8"/>
    <mergeCell ref="X6:X8"/>
    <mergeCell ref="Y6:Y8"/>
  </mergeCells>
  <conditionalFormatting sqref="B23">
    <cfRule type="cellIs" dxfId="9" priority="4" operator="equal">
      <formula>0</formula>
    </cfRule>
  </conditionalFormatting>
  <conditionalFormatting sqref="B10:B12 B14:B15">
    <cfRule type="cellIs" dxfId="8" priority="5" operator="equal">
      <formula>0</formula>
    </cfRule>
  </conditionalFormatting>
  <conditionalFormatting sqref="B19:B21">
    <cfRule type="cellIs" dxfId="7" priority="3" operator="equal">
      <formula>0</formula>
    </cfRule>
  </conditionalFormatting>
  <conditionalFormatting sqref="B16:B18">
    <cfRule type="cellIs" dxfId="6" priority="2" operator="equal">
      <formula>0</formula>
    </cfRule>
  </conditionalFormatting>
  <conditionalFormatting sqref="B22">
    <cfRule type="cellIs" dxfId="5" priority="1" operator="equal">
      <formula>0</formula>
    </cfRule>
  </conditionalFormatting>
  <printOptions horizontalCentered="1"/>
  <pageMargins left="0" right="0" top="0.39370078740157483" bottom="0.39370078740157483" header="0.31496062992125984" footer="0.31496062992125984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I24"/>
  <sheetViews>
    <sheetView showZeros="0" view="pageBreakPreview" zoomScale="33" zoomScaleNormal="40" zoomScaleSheetLayoutView="33" workbookViewId="0">
      <selection activeCell="C21" sqref="C21"/>
    </sheetView>
  </sheetViews>
  <sheetFormatPr defaultColWidth="9.140625" defaultRowHeight="15"/>
  <cols>
    <col min="1" max="1" width="9.5703125" style="8" customWidth="1"/>
    <col min="2" max="2" width="51.28515625" style="9" customWidth="1"/>
    <col min="3" max="3" width="15.42578125" style="9" customWidth="1"/>
    <col min="4" max="7" width="30" style="10" customWidth="1"/>
    <col min="8" max="8" width="31.85546875" style="10" customWidth="1"/>
    <col min="9" max="9" width="19" style="10" customWidth="1"/>
    <col min="10" max="11" width="30" style="10" customWidth="1"/>
    <col min="12" max="12" width="18.140625" style="9" customWidth="1"/>
    <col min="13" max="13" width="30.28515625" style="9" customWidth="1"/>
    <col min="14" max="14" width="18.140625" style="9" customWidth="1"/>
    <col min="15" max="15" width="24" style="9" customWidth="1"/>
    <col min="16" max="17" width="18.140625" style="9" customWidth="1"/>
    <col min="18" max="18" width="19" style="10" customWidth="1"/>
    <col min="19" max="19" width="18.140625" style="9" customWidth="1"/>
    <col min="20" max="20" width="12.5703125" style="9" customWidth="1"/>
    <col min="21" max="21" width="10.85546875" style="9" customWidth="1"/>
    <col min="22" max="24" width="21.85546875" style="9" customWidth="1"/>
    <col min="25" max="26" width="21" style="9" customWidth="1"/>
    <col min="27" max="16384" width="9.140625" style="9"/>
  </cols>
  <sheetData>
    <row r="1" spans="1:35" s="3" customFormat="1" ht="45" customHeight="1">
      <c r="A1" s="237" t="s">
        <v>76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86"/>
    </row>
    <row r="2" spans="1:35" s="3" customFormat="1" ht="72" customHeight="1">
      <c r="A2" s="238" t="s">
        <v>78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89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5" s="4" customFormat="1" ht="33" customHeight="1" thickBot="1">
      <c r="A3" s="240"/>
      <c r="B3" s="240"/>
      <c r="C3" s="240"/>
      <c r="D3" s="240"/>
      <c r="E3" s="240"/>
      <c r="F3" s="240"/>
      <c r="G3" s="240"/>
      <c r="H3" s="5"/>
      <c r="I3" s="5"/>
      <c r="J3" s="5"/>
      <c r="K3" s="5"/>
      <c r="L3" s="5"/>
      <c r="M3" s="241" t="s">
        <v>82</v>
      </c>
      <c r="N3" s="241"/>
      <c r="O3" s="241"/>
      <c r="P3" s="241"/>
      <c r="Q3" s="241"/>
      <c r="R3" s="241"/>
      <c r="S3" s="123" t="s">
        <v>68</v>
      </c>
      <c r="T3" s="123"/>
      <c r="U3" s="123"/>
      <c r="V3" s="123"/>
      <c r="W3" s="123"/>
      <c r="X3" s="88"/>
    </row>
    <row r="4" spans="1:35" s="1" customFormat="1" ht="49.5" customHeight="1">
      <c r="A4" s="202" t="s">
        <v>7</v>
      </c>
      <c r="B4" s="205" t="s">
        <v>56</v>
      </c>
      <c r="C4" s="208" t="s">
        <v>43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9"/>
      <c r="X4" s="31"/>
    </row>
    <row r="5" spans="1:35" s="1" customFormat="1" ht="92.25" customHeight="1" thickBot="1">
      <c r="A5" s="203"/>
      <c r="B5" s="206"/>
      <c r="C5" s="210" t="s">
        <v>11</v>
      </c>
      <c r="D5" s="211"/>
      <c r="E5" s="211"/>
      <c r="F5" s="211"/>
      <c r="G5" s="211"/>
      <c r="H5" s="211"/>
      <c r="I5" s="245"/>
      <c r="J5" s="211"/>
      <c r="K5" s="246"/>
      <c r="L5" s="224" t="s">
        <v>55</v>
      </c>
      <c r="M5" s="245"/>
      <c r="N5" s="245"/>
      <c r="O5" s="245"/>
      <c r="P5" s="245"/>
      <c r="Q5" s="245"/>
      <c r="R5" s="225"/>
      <c r="S5" s="210" t="s">
        <v>12</v>
      </c>
      <c r="T5" s="211"/>
      <c r="U5" s="211"/>
      <c r="V5" s="211"/>
      <c r="W5" s="212"/>
      <c r="X5" s="31"/>
    </row>
    <row r="6" spans="1:35" s="1" customFormat="1" ht="114.75" customHeight="1">
      <c r="A6" s="203"/>
      <c r="B6" s="206"/>
      <c r="C6" s="213" t="s">
        <v>44</v>
      </c>
      <c r="D6" s="196" t="s">
        <v>73</v>
      </c>
      <c r="E6" s="198" t="s">
        <v>23</v>
      </c>
      <c r="F6" s="217"/>
      <c r="G6" s="199"/>
      <c r="H6" s="218" t="s">
        <v>33</v>
      </c>
      <c r="I6" s="221" t="s">
        <v>74</v>
      </c>
      <c r="J6" s="228" t="s">
        <v>8</v>
      </c>
      <c r="K6" s="229"/>
      <c r="L6" s="242" t="s">
        <v>45</v>
      </c>
      <c r="M6" s="242" t="s">
        <v>51</v>
      </c>
      <c r="N6" s="244" t="s">
        <v>46</v>
      </c>
      <c r="O6" s="244"/>
      <c r="P6" s="224" t="s">
        <v>47</v>
      </c>
      <c r="Q6" s="225"/>
      <c r="R6" s="221" t="s">
        <v>74</v>
      </c>
      <c r="S6" s="233" t="s">
        <v>50</v>
      </c>
      <c r="T6" s="235"/>
      <c r="U6" s="236"/>
      <c r="V6" s="233" t="s">
        <v>54</v>
      </c>
      <c r="W6" s="234"/>
      <c r="X6" s="32"/>
      <c r="Y6" s="230" t="s">
        <v>71</v>
      </c>
      <c r="Z6" s="230" t="s">
        <v>72</v>
      </c>
    </row>
    <row r="7" spans="1:35" s="1" customFormat="1" ht="54" customHeight="1">
      <c r="A7" s="203"/>
      <c r="B7" s="206"/>
      <c r="C7" s="214"/>
      <c r="D7" s="216"/>
      <c r="E7" s="196" t="s">
        <v>38</v>
      </c>
      <c r="F7" s="198" t="s">
        <v>34</v>
      </c>
      <c r="G7" s="199"/>
      <c r="H7" s="219"/>
      <c r="I7" s="222"/>
      <c r="J7" s="200" t="s">
        <v>35</v>
      </c>
      <c r="K7" s="196" t="s">
        <v>42</v>
      </c>
      <c r="L7" s="242"/>
      <c r="M7" s="242"/>
      <c r="N7" s="244"/>
      <c r="O7" s="244"/>
      <c r="P7" s="226"/>
      <c r="Q7" s="227"/>
      <c r="R7" s="222"/>
      <c r="S7" s="213" t="s">
        <v>36</v>
      </c>
      <c r="T7" s="213" t="s">
        <v>39</v>
      </c>
      <c r="U7" s="213" t="s">
        <v>40</v>
      </c>
      <c r="V7" s="213" t="s">
        <v>37</v>
      </c>
      <c r="W7" s="231" t="s">
        <v>15</v>
      </c>
      <c r="X7" s="33"/>
      <c r="Y7" s="230"/>
      <c r="Z7" s="230"/>
    </row>
    <row r="8" spans="1:35" s="1" customFormat="1" ht="258.75" customHeight="1" thickBot="1">
      <c r="A8" s="204"/>
      <c r="B8" s="207"/>
      <c r="C8" s="215"/>
      <c r="D8" s="197"/>
      <c r="E8" s="197"/>
      <c r="F8" s="20" t="s">
        <v>75</v>
      </c>
      <c r="G8" s="20" t="s">
        <v>53</v>
      </c>
      <c r="H8" s="220"/>
      <c r="I8" s="223"/>
      <c r="J8" s="201"/>
      <c r="K8" s="197"/>
      <c r="L8" s="243"/>
      <c r="M8" s="243"/>
      <c r="N8" s="21" t="s">
        <v>48</v>
      </c>
      <c r="O8" s="21" t="s">
        <v>49</v>
      </c>
      <c r="P8" s="21" t="s">
        <v>48</v>
      </c>
      <c r="Q8" s="21" t="s">
        <v>49</v>
      </c>
      <c r="R8" s="223"/>
      <c r="S8" s="215"/>
      <c r="T8" s="215"/>
      <c r="U8" s="215"/>
      <c r="V8" s="215"/>
      <c r="W8" s="232"/>
      <c r="X8" s="33"/>
      <c r="Y8" s="230"/>
      <c r="Z8" s="230"/>
    </row>
    <row r="9" spans="1:35" s="6" customFormat="1" ht="31.5" customHeight="1" thickBot="1">
      <c r="A9" s="23" t="s">
        <v>0</v>
      </c>
      <c r="B9" s="24" t="s">
        <v>13</v>
      </c>
      <c r="C9" s="24">
        <v>1</v>
      </c>
      <c r="D9" s="25">
        <f>+C9+1</f>
        <v>2</v>
      </c>
      <c r="E9" s="25">
        <f t="shared" ref="E9:W9" si="0">+D9+1</f>
        <v>3</v>
      </c>
      <c r="F9" s="25">
        <f t="shared" si="0"/>
        <v>4</v>
      </c>
      <c r="G9" s="25">
        <f t="shared" si="0"/>
        <v>5</v>
      </c>
      <c r="H9" s="25">
        <f t="shared" si="0"/>
        <v>6</v>
      </c>
      <c r="I9" s="25">
        <f t="shared" si="0"/>
        <v>7</v>
      </c>
      <c r="J9" s="25">
        <f t="shared" si="0"/>
        <v>8</v>
      </c>
      <c r="K9" s="25">
        <f t="shared" si="0"/>
        <v>9</v>
      </c>
      <c r="L9" s="25">
        <f t="shared" si="0"/>
        <v>10</v>
      </c>
      <c r="M9" s="25">
        <f t="shared" si="0"/>
        <v>11</v>
      </c>
      <c r="N9" s="25">
        <f t="shared" si="0"/>
        <v>12</v>
      </c>
      <c r="O9" s="25">
        <f t="shared" si="0"/>
        <v>13</v>
      </c>
      <c r="P9" s="25">
        <f t="shared" si="0"/>
        <v>14</v>
      </c>
      <c r="Q9" s="25">
        <f t="shared" si="0"/>
        <v>15</v>
      </c>
      <c r="R9" s="25">
        <f t="shared" si="0"/>
        <v>16</v>
      </c>
      <c r="S9" s="25">
        <f t="shared" si="0"/>
        <v>17</v>
      </c>
      <c r="T9" s="25">
        <f t="shared" si="0"/>
        <v>18</v>
      </c>
      <c r="U9" s="25">
        <f t="shared" si="0"/>
        <v>19</v>
      </c>
      <c r="V9" s="25">
        <f t="shared" si="0"/>
        <v>20</v>
      </c>
      <c r="W9" s="25">
        <f t="shared" si="0"/>
        <v>21</v>
      </c>
      <c r="X9" s="34"/>
      <c r="Y9" s="36"/>
      <c r="Z9" s="36"/>
    </row>
    <row r="10" spans="1:35" s="7" customFormat="1" ht="76.5" customHeight="1">
      <c r="A10" s="51">
        <v>1</v>
      </c>
      <c r="B10" s="46" t="s">
        <v>69</v>
      </c>
      <c r="C10" s="60">
        <f>+'Ер-1Б'!U10</f>
        <v>0</v>
      </c>
      <c r="D10" s="43"/>
      <c r="E10" s="43"/>
      <c r="F10" s="43"/>
      <c r="G10" s="74">
        <f>F10*30/70</f>
        <v>0</v>
      </c>
      <c r="H10" s="75">
        <f>D10-E10-F10-G10</f>
        <v>0</v>
      </c>
      <c r="I10" s="76" t="str">
        <f>IFERROR((D10-H10)/D10*100, "")</f>
        <v/>
      </c>
      <c r="J10" s="61"/>
      <c r="K10" s="43"/>
      <c r="L10" s="17">
        <v>0</v>
      </c>
      <c r="M10" s="43">
        <v>0</v>
      </c>
      <c r="N10" s="17"/>
      <c r="O10" s="43">
        <v>0</v>
      </c>
      <c r="P10" s="17"/>
      <c r="Q10" s="43"/>
      <c r="R10" s="80" t="str">
        <f>IFERROR(O10/M10*100, "")</f>
        <v/>
      </c>
      <c r="S10" s="17"/>
      <c r="T10" s="17"/>
      <c r="U10" s="17"/>
      <c r="V10" s="17"/>
      <c r="W10" s="62"/>
      <c r="X10" s="63"/>
      <c r="Y10" s="64">
        <f>+'Ер-1Б'!W10-('Ер-1.1Б'!S10+'Ер-1.1Б'!T10+'Ер-1.1Б'!U10)</f>
        <v>0</v>
      </c>
      <c r="Z10" s="64">
        <f>+'Ер-1Б'!X10-('Ер-1.1Б'!V10+'Ер-1.1Б'!W10)</f>
        <v>0</v>
      </c>
      <c r="AA10" s="65"/>
      <c r="AB10" s="30"/>
      <c r="AC10" s="30"/>
      <c r="AD10" s="30"/>
    </row>
    <row r="11" spans="1:35" s="7" customFormat="1" ht="63.75" customHeight="1">
      <c r="A11" s="52">
        <f>+A10+1</f>
        <v>2</v>
      </c>
      <c r="B11" s="47" t="s">
        <v>57</v>
      </c>
      <c r="C11" s="60">
        <f>+'Ер-1Б'!U11</f>
        <v>0</v>
      </c>
      <c r="D11" s="66"/>
      <c r="E11" s="66"/>
      <c r="F11" s="66"/>
      <c r="G11" s="77">
        <f t="shared" ref="G11:G23" si="1">F11*30/70</f>
        <v>0</v>
      </c>
      <c r="H11" s="78">
        <f t="shared" ref="H11:H23" si="2">D11-E11-F11-G11</f>
        <v>0</v>
      </c>
      <c r="I11" s="76" t="str">
        <f t="shared" ref="I11:I24" si="3">IFERROR((D11-H11)/D11*100, "")</f>
        <v/>
      </c>
      <c r="J11" s="67"/>
      <c r="K11" s="66"/>
      <c r="L11" s="18"/>
      <c r="M11" s="66"/>
      <c r="N11" s="18"/>
      <c r="O11" s="66"/>
      <c r="P11" s="18"/>
      <c r="Q11" s="66"/>
      <c r="R11" s="80" t="str">
        <f t="shared" ref="R11:R24" si="4">IFERROR(O11/M11*100, "")</f>
        <v/>
      </c>
      <c r="S11" s="18"/>
      <c r="T11" s="18"/>
      <c r="U11" s="18"/>
      <c r="V11" s="18"/>
      <c r="W11" s="68"/>
      <c r="X11" s="63"/>
      <c r="Y11" s="64">
        <f>+'Ер-1Б'!W11-('Ер-1.1Б'!S11+'Ер-1.1Б'!T11+'Ер-1.1Б'!U11)</f>
        <v>0</v>
      </c>
      <c r="Z11" s="64">
        <f>+'Ер-1Б'!X11-('Ер-1.1Б'!V11+'Ер-1.1Б'!W11)</f>
        <v>0</v>
      </c>
      <c r="AA11" s="69"/>
    </row>
    <row r="12" spans="1:35" s="7" customFormat="1" ht="63.75" customHeight="1">
      <c r="A12" s="52">
        <f t="shared" ref="A12:A23" si="5">+A11+1</f>
        <v>3</v>
      </c>
      <c r="B12" s="47" t="s">
        <v>80</v>
      </c>
      <c r="C12" s="60">
        <f>+'Ер-1Б'!U12</f>
        <v>0</v>
      </c>
      <c r="D12" s="66"/>
      <c r="E12" s="66"/>
      <c r="F12" s="66"/>
      <c r="G12" s="77">
        <f t="shared" si="1"/>
        <v>0</v>
      </c>
      <c r="H12" s="78">
        <f t="shared" si="2"/>
        <v>0</v>
      </c>
      <c r="I12" s="76" t="str">
        <f t="shared" si="3"/>
        <v/>
      </c>
      <c r="J12" s="67"/>
      <c r="K12" s="66"/>
      <c r="L12" s="18"/>
      <c r="M12" s="66"/>
      <c r="N12" s="18"/>
      <c r="O12" s="66"/>
      <c r="P12" s="18"/>
      <c r="Q12" s="66"/>
      <c r="R12" s="80" t="str">
        <f t="shared" si="4"/>
        <v/>
      </c>
      <c r="S12" s="18"/>
      <c r="T12" s="18"/>
      <c r="U12" s="18"/>
      <c r="V12" s="18"/>
      <c r="W12" s="68"/>
      <c r="X12" s="63"/>
      <c r="Y12" s="64">
        <f>+'Ер-1Б'!W12-('Ер-1.1Б'!S12+'Ер-1.1Б'!T12+'Ер-1.1Б'!U12)</f>
        <v>0</v>
      </c>
      <c r="Z12" s="64">
        <f>+'Ер-1Б'!X12-('Ер-1.1Б'!V12+'Ер-1.1Б'!W12)</f>
        <v>0</v>
      </c>
      <c r="AA12" s="69"/>
    </row>
    <row r="13" spans="1:35" s="7" customFormat="1" ht="63.75" customHeight="1">
      <c r="A13" s="52">
        <f t="shared" si="5"/>
        <v>4</v>
      </c>
      <c r="B13" s="47" t="s">
        <v>58</v>
      </c>
      <c r="C13" s="60">
        <f>+'Ер-1Б'!U13</f>
        <v>0</v>
      </c>
      <c r="D13" s="66"/>
      <c r="E13" s="66"/>
      <c r="F13" s="66"/>
      <c r="G13" s="77">
        <f t="shared" si="1"/>
        <v>0</v>
      </c>
      <c r="H13" s="78">
        <f t="shared" si="2"/>
        <v>0</v>
      </c>
      <c r="I13" s="76" t="str">
        <f t="shared" si="3"/>
        <v/>
      </c>
      <c r="J13" s="67"/>
      <c r="K13" s="66"/>
      <c r="L13" s="18"/>
      <c r="M13" s="66"/>
      <c r="N13" s="18"/>
      <c r="O13" s="66"/>
      <c r="P13" s="18"/>
      <c r="Q13" s="66"/>
      <c r="R13" s="80" t="str">
        <f t="shared" si="4"/>
        <v/>
      </c>
      <c r="S13" s="18"/>
      <c r="T13" s="18"/>
      <c r="U13" s="18"/>
      <c r="V13" s="18"/>
      <c r="W13" s="68"/>
      <c r="X13" s="63"/>
      <c r="Y13" s="64">
        <f>+'Ер-1Б'!W13-('Ер-1.1Б'!S13+'Ер-1.1Б'!T13+'Ер-1.1Б'!U13)</f>
        <v>0</v>
      </c>
      <c r="Z13" s="64">
        <f>+'Ер-1Б'!X13-('Ер-1.1Б'!V13+'Ер-1.1Б'!W13)</f>
        <v>0</v>
      </c>
      <c r="AA13" s="69"/>
    </row>
    <row r="14" spans="1:35" s="7" customFormat="1" ht="63.75" customHeight="1">
      <c r="A14" s="52">
        <f t="shared" si="5"/>
        <v>5</v>
      </c>
      <c r="B14" s="47" t="s">
        <v>59</v>
      </c>
      <c r="C14" s="60">
        <f>+'Ер-1Б'!U14</f>
        <v>0</v>
      </c>
      <c r="D14" s="66"/>
      <c r="E14" s="66"/>
      <c r="F14" s="66"/>
      <c r="G14" s="77">
        <f t="shared" si="1"/>
        <v>0</v>
      </c>
      <c r="H14" s="78">
        <f t="shared" si="2"/>
        <v>0</v>
      </c>
      <c r="I14" s="76" t="str">
        <f t="shared" si="3"/>
        <v/>
      </c>
      <c r="J14" s="67"/>
      <c r="K14" s="66"/>
      <c r="L14" s="18"/>
      <c r="M14" s="66"/>
      <c r="N14" s="18"/>
      <c r="O14" s="66"/>
      <c r="P14" s="18"/>
      <c r="Q14" s="66"/>
      <c r="R14" s="80" t="str">
        <f t="shared" si="4"/>
        <v/>
      </c>
      <c r="S14" s="18"/>
      <c r="T14" s="18"/>
      <c r="U14" s="18"/>
      <c r="V14" s="18"/>
      <c r="W14" s="68"/>
      <c r="X14" s="63"/>
      <c r="Y14" s="64">
        <f>+'Ер-1Б'!W14-('Ер-1.1Б'!S14+'Ер-1.1Б'!T14+'Ер-1.1Б'!U14)</f>
        <v>0</v>
      </c>
      <c r="Z14" s="64">
        <f>+'Ер-1Б'!X14-('Ер-1.1Б'!V14+'Ер-1.1Б'!W14)</f>
        <v>0</v>
      </c>
      <c r="AA14" s="69"/>
    </row>
    <row r="15" spans="1:35" s="7" customFormat="1" ht="63.75" customHeight="1">
      <c r="A15" s="52">
        <f t="shared" si="5"/>
        <v>6</v>
      </c>
      <c r="B15" s="47" t="s">
        <v>60</v>
      </c>
      <c r="C15" s="60">
        <f>+'Ер-1Б'!U15</f>
        <v>0</v>
      </c>
      <c r="D15" s="66"/>
      <c r="E15" s="66"/>
      <c r="F15" s="66"/>
      <c r="G15" s="77">
        <f t="shared" si="1"/>
        <v>0</v>
      </c>
      <c r="H15" s="78">
        <f t="shared" si="2"/>
        <v>0</v>
      </c>
      <c r="I15" s="76" t="str">
        <f t="shared" si="3"/>
        <v/>
      </c>
      <c r="J15" s="67"/>
      <c r="K15" s="66"/>
      <c r="L15" s="18"/>
      <c r="M15" s="66"/>
      <c r="N15" s="18"/>
      <c r="O15" s="66"/>
      <c r="P15" s="18"/>
      <c r="Q15" s="66"/>
      <c r="R15" s="80" t="str">
        <f t="shared" si="4"/>
        <v/>
      </c>
      <c r="S15" s="18"/>
      <c r="T15" s="18"/>
      <c r="U15" s="18"/>
      <c r="V15" s="18"/>
      <c r="W15" s="68"/>
      <c r="X15" s="63"/>
      <c r="Y15" s="64">
        <f>+'Ер-1Б'!W15-('Ер-1.1Б'!S15+'Ер-1.1Б'!T15+'Ер-1.1Б'!U15)</f>
        <v>0</v>
      </c>
      <c r="Z15" s="64">
        <f>+'Ер-1Б'!X15-('Ер-1.1Б'!V15+'Ер-1.1Б'!W15)</f>
        <v>0</v>
      </c>
      <c r="AA15" s="69"/>
    </row>
    <row r="16" spans="1:35" s="7" customFormat="1" ht="63.75" customHeight="1">
      <c r="A16" s="52">
        <f t="shared" si="5"/>
        <v>7</v>
      </c>
      <c r="B16" s="47" t="s">
        <v>61</v>
      </c>
      <c r="C16" s="60">
        <f>+'Ер-1Б'!U16</f>
        <v>0</v>
      </c>
      <c r="D16" s="66"/>
      <c r="E16" s="66"/>
      <c r="F16" s="66"/>
      <c r="G16" s="77">
        <f t="shared" si="1"/>
        <v>0</v>
      </c>
      <c r="H16" s="78">
        <f t="shared" si="2"/>
        <v>0</v>
      </c>
      <c r="I16" s="76" t="str">
        <f t="shared" si="3"/>
        <v/>
      </c>
      <c r="J16" s="67"/>
      <c r="K16" s="66"/>
      <c r="L16" s="18"/>
      <c r="M16" s="66"/>
      <c r="N16" s="18"/>
      <c r="O16" s="66"/>
      <c r="P16" s="18"/>
      <c r="Q16" s="66"/>
      <c r="R16" s="80" t="str">
        <f t="shared" si="4"/>
        <v/>
      </c>
      <c r="S16" s="18"/>
      <c r="T16" s="18"/>
      <c r="U16" s="18"/>
      <c r="V16" s="18"/>
      <c r="W16" s="68"/>
      <c r="X16" s="63"/>
      <c r="Y16" s="64">
        <f>+'Ер-1Б'!W16-('Ер-1.1Б'!S16+'Ер-1.1Б'!T16+'Ер-1.1Б'!U16)</f>
        <v>0</v>
      </c>
      <c r="Z16" s="64">
        <f>+'Ер-1Б'!X16-('Ер-1.1Б'!V16+'Ер-1.1Б'!W16)</f>
        <v>0</v>
      </c>
      <c r="AA16" s="69"/>
    </row>
    <row r="17" spans="1:27" s="7" customFormat="1" ht="63.75" customHeight="1">
      <c r="A17" s="52">
        <f t="shared" si="5"/>
        <v>8</v>
      </c>
      <c r="B17" s="47" t="s">
        <v>62</v>
      </c>
      <c r="C17" s="60">
        <f>+'Ер-1Б'!U17</f>
        <v>0</v>
      </c>
      <c r="D17" s="66"/>
      <c r="E17" s="66"/>
      <c r="F17" s="66"/>
      <c r="G17" s="77">
        <f t="shared" si="1"/>
        <v>0</v>
      </c>
      <c r="H17" s="78">
        <f t="shared" si="2"/>
        <v>0</v>
      </c>
      <c r="I17" s="76" t="str">
        <f t="shared" si="3"/>
        <v/>
      </c>
      <c r="J17" s="67"/>
      <c r="K17" s="66"/>
      <c r="L17" s="18"/>
      <c r="M17" s="66"/>
      <c r="N17" s="18"/>
      <c r="O17" s="66"/>
      <c r="P17" s="18"/>
      <c r="Q17" s="66"/>
      <c r="R17" s="80" t="str">
        <f t="shared" si="4"/>
        <v/>
      </c>
      <c r="S17" s="18"/>
      <c r="T17" s="18"/>
      <c r="U17" s="18"/>
      <c r="V17" s="18"/>
      <c r="W17" s="68"/>
      <c r="X17" s="63"/>
      <c r="Y17" s="64">
        <f>+'Ер-1Б'!W17-('Ер-1.1Б'!S17+'Ер-1.1Б'!T17+'Ер-1.1Б'!U17)</f>
        <v>0</v>
      </c>
      <c r="Z17" s="64">
        <f>+'Ер-1Б'!X17-('Ер-1.1Б'!V17+'Ер-1.1Б'!W17)</f>
        <v>0</v>
      </c>
      <c r="AA17" s="69"/>
    </row>
    <row r="18" spans="1:27" s="7" customFormat="1" ht="63.75" customHeight="1">
      <c r="A18" s="52">
        <f t="shared" si="5"/>
        <v>9</v>
      </c>
      <c r="B18" s="47" t="s">
        <v>63</v>
      </c>
      <c r="C18" s="60">
        <f>+'Ер-1Б'!U18</f>
        <v>0</v>
      </c>
      <c r="D18" s="66"/>
      <c r="E18" s="66"/>
      <c r="F18" s="66"/>
      <c r="G18" s="77">
        <f t="shared" si="1"/>
        <v>0</v>
      </c>
      <c r="H18" s="78">
        <f t="shared" si="2"/>
        <v>0</v>
      </c>
      <c r="I18" s="76" t="str">
        <f t="shared" si="3"/>
        <v/>
      </c>
      <c r="J18" s="67"/>
      <c r="K18" s="66"/>
      <c r="L18" s="18"/>
      <c r="M18" s="66"/>
      <c r="N18" s="18"/>
      <c r="O18" s="66"/>
      <c r="P18" s="18"/>
      <c r="Q18" s="66"/>
      <c r="R18" s="80" t="str">
        <f t="shared" si="4"/>
        <v/>
      </c>
      <c r="S18" s="18"/>
      <c r="T18" s="18"/>
      <c r="U18" s="18"/>
      <c r="V18" s="18"/>
      <c r="W18" s="68"/>
      <c r="X18" s="63"/>
      <c r="Y18" s="64">
        <f>+'Ер-1Б'!W18-('Ер-1.1Б'!S18+'Ер-1.1Б'!T18+'Ер-1.1Б'!U18)</f>
        <v>0</v>
      </c>
      <c r="Z18" s="64">
        <f>+'Ер-1Б'!X18-('Ер-1.1Б'!V18+'Ер-1.1Б'!W18)</f>
        <v>0</v>
      </c>
      <c r="AA18" s="69"/>
    </row>
    <row r="19" spans="1:27" s="7" customFormat="1" ht="63.75" customHeight="1">
      <c r="A19" s="52">
        <f t="shared" si="5"/>
        <v>10</v>
      </c>
      <c r="B19" s="47" t="s">
        <v>64</v>
      </c>
      <c r="C19" s="60">
        <f>+'Ер-1Б'!U19</f>
        <v>0</v>
      </c>
      <c r="D19" s="66"/>
      <c r="E19" s="66"/>
      <c r="F19" s="66"/>
      <c r="G19" s="77">
        <f t="shared" si="1"/>
        <v>0</v>
      </c>
      <c r="H19" s="78">
        <f t="shared" si="2"/>
        <v>0</v>
      </c>
      <c r="I19" s="76" t="str">
        <f t="shared" si="3"/>
        <v/>
      </c>
      <c r="J19" s="67"/>
      <c r="K19" s="66"/>
      <c r="L19" s="18"/>
      <c r="M19" s="66"/>
      <c r="N19" s="18"/>
      <c r="O19" s="66"/>
      <c r="P19" s="18"/>
      <c r="Q19" s="66"/>
      <c r="R19" s="80" t="str">
        <f t="shared" si="4"/>
        <v/>
      </c>
      <c r="S19" s="18"/>
      <c r="T19" s="18"/>
      <c r="U19" s="18"/>
      <c r="V19" s="18"/>
      <c r="W19" s="68"/>
      <c r="X19" s="63"/>
      <c r="Y19" s="64">
        <f>+'Ер-1Б'!W19-('Ер-1.1Б'!S19+'Ер-1.1Б'!T19+'Ер-1.1Б'!U19)</f>
        <v>0</v>
      </c>
      <c r="Z19" s="64">
        <f>+'Ер-1Б'!X19-('Ер-1.1Б'!V19+'Ер-1.1Б'!W19)</f>
        <v>0</v>
      </c>
      <c r="AA19" s="69"/>
    </row>
    <row r="20" spans="1:27" s="7" customFormat="1" ht="63.75" customHeight="1">
      <c r="A20" s="52">
        <f t="shared" si="5"/>
        <v>11</v>
      </c>
      <c r="B20" s="47" t="s">
        <v>65</v>
      </c>
      <c r="C20" s="60">
        <f>+'Ер-1Б'!U20</f>
        <v>0</v>
      </c>
      <c r="D20" s="66"/>
      <c r="E20" s="66"/>
      <c r="F20" s="66"/>
      <c r="G20" s="77">
        <f t="shared" si="1"/>
        <v>0</v>
      </c>
      <c r="H20" s="78">
        <f t="shared" si="2"/>
        <v>0</v>
      </c>
      <c r="I20" s="76" t="str">
        <f t="shared" si="3"/>
        <v/>
      </c>
      <c r="J20" s="67"/>
      <c r="K20" s="66"/>
      <c r="L20" s="18"/>
      <c r="M20" s="66"/>
      <c r="N20" s="18"/>
      <c r="O20" s="66"/>
      <c r="P20" s="18"/>
      <c r="Q20" s="66"/>
      <c r="R20" s="80" t="str">
        <f t="shared" si="4"/>
        <v/>
      </c>
      <c r="S20" s="18"/>
      <c r="T20" s="18"/>
      <c r="U20" s="18"/>
      <c r="V20" s="18"/>
      <c r="W20" s="68"/>
      <c r="X20" s="63"/>
      <c r="Y20" s="64">
        <f>+'Ер-1Б'!W20-('Ер-1.1Б'!S20+'Ер-1.1Б'!T20+'Ер-1.1Б'!U20)</f>
        <v>0</v>
      </c>
      <c r="Z20" s="64">
        <f>+'Ер-1Б'!X20-('Ер-1.1Б'!V20+'Ер-1.1Б'!W20)</f>
        <v>0</v>
      </c>
      <c r="AA20" s="69"/>
    </row>
    <row r="21" spans="1:27" s="7" customFormat="1" ht="63.75" customHeight="1">
      <c r="A21" s="52">
        <f t="shared" si="5"/>
        <v>12</v>
      </c>
      <c r="B21" s="47" t="s">
        <v>66</v>
      </c>
      <c r="C21" s="60">
        <f>+'Ер-1Б'!U21</f>
        <v>0</v>
      </c>
      <c r="D21" s="66"/>
      <c r="E21" s="66"/>
      <c r="F21" s="66"/>
      <c r="G21" s="77">
        <f t="shared" si="1"/>
        <v>0</v>
      </c>
      <c r="H21" s="78">
        <f t="shared" si="2"/>
        <v>0</v>
      </c>
      <c r="I21" s="76" t="str">
        <f t="shared" si="3"/>
        <v/>
      </c>
      <c r="J21" s="67"/>
      <c r="K21" s="66"/>
      <c r="L21" s="18"/>
      <c r="M21" s="66"/>
      <c r="N21" s="18"/>
      <c r="O21" s="66"/>
      <c r="P21" s="18"/>
      <c r="Q21" s="66"/>
      <c r="R21" s="80" t="str">
        <f t="shared" si="4"/>
        <v/>
      </c>
      <c r="S21" s="18"/>
      <c r="T21" s="18"/>
      <c r="U21" s="18"/>
      <c r="V21" s="18"/>
      <c r="W21" s="68"/>
      <c r="X21" s="63"/>
      <c r="Y21" s="64">
        <f>+'Ер-1Б'!W21-('Ер-1.1Б'!S21+'Ер-1.1Б'!T21+'Ер-1.1Б'!U21)</f>
        <v>0</v>
      </c>
      <c r="Z21" s="64">
        <f>+'Ер-1Б'!X21-('Ер-1.1Б'!V21+'Ер-1.1Б'!W21)</f>
        <v>0</v>
      </c>
      <c r="AA21" s="69"/>
    </row>
    <row r="22" spans="1:27" s="7" customFormat="1" ht="63.75" customHeight="1">
      <c r="A22" s="52">
        <f t="shared" si="5"/>
        <v>13</v>
      </c>
      <c r="B22" s="47" t="s">
        <v>67</v>
      </c>
      <c r="C22" s="60">
        <f>+'Ер-1Б'!U22</f>
        <v>0</v>
      </c>
      <c r="D22" s="66"/>
      <c r="E22" s="66"/>
      <c r="F22" s="66"/>
      <c r="G22" s="77">
        <f t="shared" si="1"/>
        <v>0</v>
      </c>
      <c r="H22" s="78">
        <f t="shared" si="2"/>
        <v>0</v>
      </c>
      <c r="I22" s="76" t="str">
        <f t="shared" si="3"/>
        <v/>
      </c>
      <c r="J22" s="67"/>
      <c r="K22" s="66"/>
      <c r="L22" s="18"/>
      <c r="M22" s="66"/>
      <c r="N22" s="18"/>
      <c r="O22" s="66"/>
      <c r="P22" s="18"/>
      <c r="Q22" s="66"/>
      <c r="R22" s="80" t="str">
        <f t="shared" si="4"/>
        <v/>
      </c>
      <c r="S22" s="18"/>
      <c r="T22" s="18"/>
      <c r="U22" s="18"/>
      <c r="V22" s="18"/>
      <c r="W22" s="68"/>
      <c r="X22" s="63"/>
      <c r="Y22" s="64">
        <f>+'Ер-1Б'!W22-('Ер-1.1Б'!S22+'Ер-1.1Б'!T22+'Ер-1.1Б'!U22)</f>
        <v>0</v>
      </c>
      <c r="Z22" s="64">
        <f>+'Ер-1Б'!X22-('Ер-1.1Б'!V22+'Ер-1.1Б'!W22)</f>
        <v>0</v>
      </c>
      <c r="AA22" s="69"/>
    </row>
    <row r="23" spans="1:27" s="7" customFormat="1" ht="63.75" customHeight="1" thickBot="1">
      <c r="A23" s="52">
        <f t="shared" si="5"/>
        <v>14</v>
      </c>
      <c r="B23" s="47" t="s">
        <v>79</v>
      </c>
      <c r="C23" s="60">
        <f>+'Ер-1Б'!U23</f>
        <v>0</v>
      </c>
      <c r="D23" s="66"/>
      <c r="E23" s="66"/>
      <c r="F23" s="66"/>
      <c r="G23" s="77">
        <f t="shared" si="1"/>
        <v>0</v>
      </c>
      <c r="H23" s="78">
        <f t="shared" si="2"/>
        <v>0</v>
      </c>
      <c r="I23" s="76" t="str">
        <f t="shared" si="3"/>
        <v/>
      </c>
      <c r="J23" s="67"/>
      <c r="K23" s="66"/>
      <c r="L23" s="18"/>
      <c r="M23" s="66"/>
      <c r="N23" s="18"/>
      <c r="O23" s="66"/>
      <c r="P23" s="18"/>
      <c r="Q23" s="66"/>
      <c r="R23" s="80" t="str">
        <f t="shared" si="4"/>
        <v/>
      </c>
      <c r="S23" s="18"/>
      <c r="T23" s="18"/>
      <c r="U23" s="18"/>
      <c r="V23" s="18"/>
      <c r="W23" s="68"/>
      <c r="X23" s="63"/>
      <c r="Y23" s="64">
        <f>+'Ер-1Б'!W23-('Ер-1.1Б'!S23+'Ер-1.1Б'!T23+'Ер-1.1Б'!U23)</f>
        <v>0</v>
      </c>
      <c r="Z23" s="64">
        <f>+'Ер-1Б'!X23-('Ер-1.1Б'!V23+'Ер-1.1Б'!W23)</f>
        <v>0</v>
      </c>
      <c r="AA23" s="69"/>
    </row>
    <row r="24" spans="1:27" s="7" customFormat="1" ht="63.75" customHeight="1" thickBot="1">
      <c r="A24" s="194" t="s">
        <v>1</v>
      </c>
      <c r="B24" s="195"/>
      <c r="C24" s="16">
        <f t="shared" ref="C24:W24" si="6">SUM(C10:C23)</f>
        <v>0</v>
      </c>
      <c r="D24" s="22">
        <f t="shared" si="6"/>
        <v>0</v>
      </c>
      <c r="E24" s="22">
        <f t="shared" si="6"/>
        <v>0</v>
      </c>
      <c r="F24" s="22">
        <f t="shared" si="6"/>
        <v>0</v>
      </c>
      <c r="G24" s="22">
        <f t="shared" si="6"/>
        <v>0</v>
      </c>
      <c r="H24" s="57">
        <f t="shared" si="6"/>
        <v>0</v>
      </c>
      <c r="I24" s="70" t="str">
        <f t="shared" si="3"/>
        <v/>
      </c>
      <c r="J24" s="58">
        <f t="shared" si="6"/>
        <v>0</v>
      </c>
      <c r="K24" s="22">
        <f t="shared" si="6"/>
        <v>0</v>
      </c>
      <c r="L24" s="16">
        <f t="shared" si="6"/>
        <v>0</v>
      </c>
      <c r="M24" s="22">
        <f t="shared" si="6"/>
        <v>0</v>
      </c>
      <c r="N24" s="16">
        <f t="shared" si="6"/>
        <v>0</v>
      </c>
      <c r="O24" s="22">
        <f t="shared" si="6"/>
        <v>0</v>
      </c>
      <c r="P24" s="16">
        <f t="shared" si="6"/>
        <v>0</v>
      </c>
      <c r="Q24" s="22">
        <f t="shared" si="6"/>
        <v>0</v>
      </c>
      <c r="R24" s="79" t="str">
        <f t="shared" si="4"/>
        <v/>
      </c>
      <c r="S24" s="16">
        <f t="shared" si="6"/>
        <v>0</v>
      </c>
      <c r="T24" s="16">
        <f t="shared" si="6"/>
        <v>0</v>
      </c>
      <c r="U24" s="16">
        <f t="shared" si="6"/>
        <v>0</v>
      </c>
      <c r="V24" s="16">
        <f t="shared" si="6"/>
        <v>0</v>
      </c>
      <c r="W24" s="53">
        <f t="shared" si="6"/>
        <v>0</v>
      </c>
      <c r="X24" s="35"/>
      <c r="Y24" s="37"/>
      <c r="Z24" s="37"/>
    </row>
  </sheetData>
  <mergeCells count="36">
    <mergeCell ref="L6:L8"/>
    <mergeCell ref="M6:M8"/>
    <mergeCell ref="N6:O7"/>
    <mergeCell ref="C5:K5"/>
    <mergeCell ref="L5:R5"/>
    <mergeCell ref="R6:R8"/>
    <mergeCell ref="A1:W1"/>
    <mergeCell ref="A2:W2"/>
    <mergeCell ref="A3:G3"/>
    <mergeCell ref="M3:R3"/>
    <mergeCell ref="S3:W3"/>
    <mergeCell ref="Y6:Y8"/>
    <mergeCell ref="Z6:Z8"/>
    <mergeCell ref="U7:U8"/>
    <mergeCell ref="V7:V8"/>
    <mergeCell ref="W7:W8"/>
    <mergeCell ref="V6:W6"/>
    <mergeCell ref="S6:U6"/>
    <mergeCell ref="S7:S8"/>
    <mergeCell ref="T7:T8"/>
    <mergeCell ref="A24:B24"/>
    <mergeCell ref="E7:E8"/>
    <mergeCell ref="F7:G7"/>
    <mergeCell ref="J7:J8"/>
    <mergeCell ref="K7:K8"/>
    <mergeCell ref="A4:A8"/>
    <mergeCell ref="B4:B8"/>
    <mergeCell ref="C4:W4"/>
    <mergeCell ref="S5:W5"/>
    <mergeCell ref="C6:C8"/>
    <mergeCell ref="D6:D8"/>
    <mergeCell ref="E6:G6"/>
    <mergeCell ref="H6:H8"/>
    <mergeCell ref="I6:I8"/>
    <mergeCell ref="P6:Q7"/>
    <mergeCell ref="J6:K6"/>
  </mergeCells>
  <conditionalFormatting sqref="B16:B18">
    <cfRule type="cellIs" dxfId="4" priority="2" operator="equal">
      <formula>0</formula>
    </cfRule>
  </conditionalFormatting>
  <conditionalFormatting sqref="B19:B21">
    <cfRule type="cellIs" dxfId="3" priority="3" operator="equal">
      <formula>0</formula>
    </cfRule>
  </conditionalFormatting>
  <conditionalFormatting sqref="B23">
    <cfRule type="cellIs" dxfId="2" priority="4" operator="equal">
      <formula>0</formula>
    </cfRule>
  </conditionalFormatting>
  <conditionalFormatting sqref="B10:B12 B14:B15">
    <cfRule type="cellIs" dxfId="1" priority="5" operator="equal">
      <formula>0</formula>
    </cfRule>
  </conditionalFormatting>
  <conditionalFormatting sqref="B22">
    <cfRule type="cellIs" dxfId="0" priority="1" operator="equal">
      <formula>0</formula>
    </cfRule>
  </conditionalFormatting>
  <printOptions horizontalCentered="1"/>
  <pageMargins left="0" right="0" top="0.55118110236220474" bottom="0.55118110236220474" header="0.31496062992125984" footer="0.31496062992125984"/>
  <pageSetup paperSize="9" scale="2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Йиғма</vt:lpstr>
      <vt:lpstr>Ер-1Б</vt:lpstr>
      <vt:lpstr>Ер-1.1Б</vt:lpstr>
      <vt:lpstr>'Ер-1.1Б'!Область_печати</vt:lpstr>
      <vt:lpstr>'Ер-1Б'!Область_печати</vt:lpstr>
      <vt:lpstr>Йиғма!Область_печати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Almsoft-pc2</dc:creator>
  <cp:lastModifiedBy>Пользователь</cp:lastModifiedBy>
  <cp:lastPrinted>2022-10-11T10:02:56Z</cp:lastPrinted>
  <dcterms:created xsi:type="dcterms:W3CDTF">2017-10-18T10:42:58Z</dcterms:created>
  <dcterms:modified xsi:type="dcterms:W3CDTF">2023-05-19T09:50:06Z</dcterms:modified>
</cp:coreProperties>
</file>